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環境保全課\8 環境保全協定書(全体)\H31協定\要領・様式\"/>
    </mc:Choice>
  </mc:AlternateContent>
  <bookViews>
    <workbookView xWindow="165" yWindow="4785" windowWidth="20430" windowHeight="9435"/>
  </bookViews>
  <sheets>
    <sheet name="N総量" sheetId="1" r:id="rId1"/>
  </sheets>
  <definedNames>
    <definedName name="_xlnm.Print_Area" localSheetId="0">N総量!$A$1:$R$11</definedName>
  </definedNames>
  <calcPr calcId="162913"/>
</workbook>
</file>

<file path=xl/calcChain.xml><?xml version="1.0" encoding="utf-8"?>
<calcChain xmlns="http://schemas.openxmlformats.org/spreadsheetml/2006/main">
  <c r="N9" i="1" l="1"/>
  <c r="M9" i="1"/>
  <c r="O9" i="1" s="1"/>
  <c r="J10" i="1"/>
  <c r="M8" i="1"/>
  <c r="O8" i="1" s="1"/>
  <c r="N8" i="1"/>
  <c r="Q8" i="1" s="1"/>
  <c r="P8" i="1"/>
  <c r="P9" i="1"/>
  <c r="Q9" i="1"/>
  <c r="N7" i="1"/>
  <c r="Q7" i="1" s="1"/>
  <c r="M7" i="1"/>
  <c r="O7" i="1" s="1"/>
  <c r="O10" i="1" l="1"/>
  <c r="P7" i="1"/>
  <c r="P10" i="1" s="1"/>
  <c r="P11" i="1" l="1"/>
</calcChain>
</file>

<file path=xl/sharedStrings.xml><?xml version="1.0" encoding="utf-8"?>
<sst xmlns="http://schemas.openxmlformats.org/spreadsheetml/2006/main" count="29" uniqueCount="28">
  <si>
    <t>施設名称</t>
    <rPh sb="0" eb="2">
      <t>シセツ</t>
    </rPh>
    <rPh sb="2" eb="4">
      <t>メイショウ</t>
    </rPh>
    <phoneticPr fontId="1"/>
  </si>
  <si>
    <t>備考</t>
    <rPh sb="0" eb="2">
      <t>ビコウ</t>
    </rPh>
    <phoneticPr fontId="1"/>
  </si>
  <si>
    <t>万Nm3/h</t>
    <rPh sb="0" eb="1">
      <t>マン</t>
    </rPh>
    <phoneticPr fontId="1"/>
  </si>
  <si>
    <t>NOx
排出量</t>
    <rPh sb="4" eb="6">
      <t>ハイシュツ</t>
    </rPh>
    <rPh sb="6" eb="7">
      <t>リョウ</t>
    </rPh>
    <phoneticPr fontId="1"/>
  </si>
  <si>
    <t>施設係数</t>
    <rPh sb="0" eb="2">
      <t>シセツ</t>
    </rPh>
    <rPh sb="2" eb="4">
      <t>ケイスウ</t>
    </rPh>
    <phoneticPr fontId="1"/>
  </si>
  <si>
    <t>NOx</t>
    <phoneticPr fontId="1"/>
  </si>
  <si>
    <t>酸素
濃度</t>
    <phoneticPr fontId="1"/>
  </si>
  <si>
    <t>C*V</t>
    <phoneticPr fontId="1"/>
  </si>
  <si>
    <t>Ci*Vi</t>
    <phoneticPr fontId="1"/>
  </si>
  <si>
    <t>C</t>
    <phoneticPr fontId="1"/>
  </si>
  <si>
    <t>Ci</t>
    <phoneticPr fontId="1"/>
  </si>
  <si>
    <t>V</t>
    <phoneticPr fontId="1"/>
  </si>
  <si>
    <t>Vi</t>
    <phoneticPr fontId="1"/>
  </si>
  <si>
    <t>q</t>
    <phoneticPr fontId="1"/>
  </si>
  <si>
    <t>ppm</t>
    <phoneticPr fontId="1"/>
  </si>
  <si>
    <t>Nm3/h</t>
    <phoneticPr fontId="1"/>
  </si>
  <si>
    <t>％</t>
    <phoneticPr fontId="1"/>
  </si>
  <si>
    <t>　窒素酸化物総量指導指針に係る計算表</t>
    <phoneticPr fontId="1"/>
  </si>
  <si>
    <t>法項号</t>
    <rPh sb="0" eb="1">
      <t>ホウ</t>
    </rPh>
    <rPh sb="1" eb="2">
      <t>コウ</t>
    </rPh>
    <rPh sb="2" eb="3">
      <t>ゴウ</t>
    </rPh>
    <phoneticPr fontId="1"/>
  </si>
  <si>
    <t>施設番号</t>
    <rPh sb="0" eb="2">
      <t>シセツ</t>
    </rPh>
    <rPh sb="2" eb="4">
      <t>バンゴウ</t>
    </rPh>
    <phoneticPr fontId="1"/>
  </si>
  <si>
    <t>設置
年月日</t>
    <rPh sb="0" eb="2">
      <t>セッチ</t>
    </rPh>
    <rPh sb="3" eb="6">
      <t>ネンガッピ</t>
    </rPh>
    <phoneticPr fontId="1"/>
  </si>
  <si>
    <t>V等</t>
    <rPh sb="1" eb="2">
      <t>トウ</t>
    </rPh>
    <phoneticPr fontId="1"/>
  </si>
  <si>
    <t>稼働等</t>
    <rPh sb="0" eb="3">
      <t>カドウトウ</t>
    </rPh>
    <phoneticPr fontId="1"/>
  </si>
  <si>
    <t>湿り</t>
    <rPh sb="0" eb="1">
      <t>シメ</t>
    </rPh>
    <phoneticPr fontId="1"/>
  </si>
  <si>
    <t>乾き</t>
    <rPh sb="0" eb="1">
      <t>カワ</t>
    </rPh>
    <phoneticPr fontId="1"/>
  </si>
  <si>
    <t>排出ガス量</t>
    <rPh sb="0" eb="2">
      <t>ハイシュツ</t>
    </rPh>
    <rPh sb="4" eb="5">
      <t>リョウ</t>
    </rPh>
    <phoneticPr fontId="1"/>
  </si>
  <si>
    <t>市管理番号</t>
    <rPh sb="0" eb="1">
      <t>シ</t>
    </rPh>
    <rPh sb="1" eb="3">
      <t>カンリ</t>
    </rPh>
    <rPh sb="3" eb="5">
      <t>バンゴウ</t>
    </rPh>
    <phoneticPr fontId="1"/>
  </si>
  <si>
    <t>（様式6）別紙1</t>
    <rPh sb="1" eb="3">
      <t>ヨウシキ</t>
    </rPh>
    <rPh sb="5" eb="7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</si>
</sst>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BreakPreview" zoomScale="115" zoomScaleNormal="115" zoomScaleSheetLayoutView="115" workbookViewId="0"/>
  </sheetViews>
  <sheetFormatPr defaultRowHeight="12.75" x14ac:dyDescent="0.15"/>
  <cols>
    <col min="1" max="3" width="4.875" style="1" customWidth="1"/>
    <col min="4" max="4" width="14.125" style="1" customWidth="1"/>
    <col min="5" max="5" width="4.875" style="1" customWidth="1"/>
    <col min="6" max="6" width="6.75" style="1" customWidth="1"/>
    <col min="7" max="8" width="6.625" style="1" customWidth="1"/>
    <col min="9" max="12" width="8.375" style="1" customWidth="1"/>
    <col min="13" max="14" width="6.625" style="1" customWidth="1"/>
    <col min="15" max="15" width="12.5" style="1" customWidth="1"/>
    <col min="16" max="17" width="6.625" style="1" customWidth="1"/>
    <col min="18" max="18" width="5.125" style="1" customWidth="1"/>
    <col min="19" max="16384" width="9" style="1"/>
  </cols>
  <sheetData>
    <row r="1" spans="1:18" ht="13.5" customHeight="1" x14ac:dyDescent="0.15">
      <c r="A1" s="6" t="s">
        <v>27</v>
      </c>
      <c r="B1" s="6"/>
    </row>
    <row r="2" spans="1:18" ht="13.5" customHeight="1" x14ac:dyDescent="0.15">
      <c r="A2" s="6" t="s">
        <v>17</v>
      </c>
      <c r="B2" s="6"/>
    </row>
    <row r="3" spans="1:1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27" customHeight="1" x14ac:dyDescent="0.15">
      <c r="A4" s="28" t="s">
        <v>26</v>
      </c>
      <c r="B4" s="28" t="s">
        <v>18</v>
      </c>
      <c r="C4" s="28" t="s">
        <v>19</v>
      </c>
      <c r="D4" s="36" t="s">
        <v>0</v>
      </c>
      <c r="E4" s="28" t="s">
        <v>22</v>
      </c>
      <c r="F4" s="36" t="s">
        <v>20</v>
      </c>
      <c r="G4" s="39" t="s">
        <v>4</v>
      </c>
      <c r="H4" s="40"/>
      <c r="I4" s="33" t="s">
        <v>5</v>
      </c>
      <c r="J4" s="41" t="s">
        <v>25</v>
      </c>
      <c r="K4" s="41"/>
      <c r="L4" s="31" t="s">
        <v>6</v>
      </c>
      <c r="M4" s="41" t="s">
        <v>21</v>
      </c>
      <c r="N4" s="41"/>
      <c r="O4" s="12" t="s">
        <v>3</v>
      </c>
      <c r="P4" s="27" t="s">
        <v>7</v>
      </c>
      <c r="Q4" s="27" t="s">
        <v>8</v>
      </c>
      <c r="R4" s="35" t="s">
        <v>1</v>
      </c>
    </row>
    <row r="5" spans="1:18" ht="19.5" customHeight="1" x14ac:dyDescent="0.15">
      <c r="A5" s="28"/>
      <c r="B5" s="28"/>
      <c r="C5" s="28"/>
      <c r="D5" s="36"/>
      <c r="E5" s="28"/>
      <c r="F5" s="36"/>
      <c r="G5" s="37" t="s">
        <v>9</v>
      </c>
      <c r="H5" s="37" t="s">
        <v>10</v>
      </c>
      <c r="I5" s="34"/>
      <c r="J5" s="12" t="s">
        <v>23</v>
      </c>
      <c r="K5" s="12" t="s">
        <v>24</v>
      </c>
      <c r="L5" s="32"/>
      <c r="M5" s="13" t="s">
        <v>11</v>
      </c>
      <c r="N5" s="13" t="s">
        <v>12</v>
      </c>
      <c r="O5" s="12" t="s">
        <v>13</v>
      </c>
      <c r="P5" s="27"/>
      <c r="Q5" s="27"/>
      <c r="R5" s="35"/>
    </row>
    <row r="6" spans="1:18" ht="19.5" customHeight="1" x14ac:dyDescent="0.15">
      <c r="A6" s="28"/>
      <c r="B6" s="28"/>
      <c r="C6" s="28"/>
      <c r="D6" s="36"/>
      <c r="E6" s="28"/>
      <c r="F6" s="36"/>
      <c r="G6" s="38"/>
      <c r="H6" s="38"/>
      <c r="I6" s="7" t="s">
        <v>14</v>
      </c>
      <c r="J6" s="42" t="s">
        <v>15</v>
      </c>
      <c r="K6" s="43"/>
      <c r="L6" s="14" t="s">
        <v>16</v>
      </c>
      <c r="M6" s="27" t="s">
        <v>2</v>
      </c>
      <c r="N6" s="27"/>
      <c r="O6" s="12" t="s">
        <v>15</v>
      </c>
      <c r="P6" s="27"/>
      <c r="Q6" s="27"/>
      <c r="R6" s="35"/>
    </row>
    <row r="7" spans="1:18" ht="24.75" customHeight="1" x14ac:dyDescent="0.15">
      <c r="A7" s="8"/>
      <c r="B7" s="11"/>
      <c r="C7" s="8"/>
      <c r="D7" s="8"/>
      <c r="E7" s="10"/>
      <c r="F7" s="4"/>
      <c r="G7" s="8"/>
      <c r="H7" s="8"/>
      <c r="I7" s="4"/>
      <c r="J7" s="15"/>
      <c r="K7" s="16"/>
      <c r="L7" s="17"/>
      <c r="M7" s="16">
        <f>K7*(21-IF(L7&lt;=20,L7,20))/21/10000</f>
        <v>0</v>
      </c>
      <c r="N7" s="16">
        <f>K7*(21-IF(L7&lt;=20,L7,20))/21/10000</f>
        <v>0</v>
      </c>
      <c r="O7" s="16">
        <f>M7*I7/100</f>
        <v>0</v>
      </c>
      <c r="P7" s="16">
        <f>M7*G7</f>
        <v>0</v>
      </c>
      <c r="Q7" s="16">
        <f>N7*H7</f>
        <v>0</v>
      </c>
      <c r="R7" s="5"/>
    </row>
    <row r="8" spans="1:18" ht="24.75" customHeight="1" x14ac:dyDescent="0.15">
      <c r="A8" s="8"/>
      <c r="B8" s="11"/>
      <c r="C8" s="8"/>
      <c r="D8" s="8"/>
      <c r="E8" s="10"/>
      <c r="F8" s="4"/>
      <c r="G8" s="8"/>
      <c r="H8" s="8"/>
      <c r="I8" s="4"/>
      <c r="J8" s="15"/>
      <c r="K8" s="16"/>
      <c r="L8" s="17"/>
      <c r="M8" s="16">
        <f t="shared" ref="M8" si="0">K8*(21-IF(L8&lt;=20,L8,20))/21/10000</f>
        <v>0</v>
      </c>
      <c r="N8" s="16">
        <f t="shared" ref="N8" si="1">K8*(21-IF(L8&lt;=20,L8,20))/21/10000</f>
        <v>0</v>
      </c>
      <c r="O8" s="16">
        <f>M8*I8/100</f>
        <v>0</v>
      </c>
      <c r="P8" s="16">
        <f t="shared" ref="P8:P9" si="2">M8*G8</f>
        <v>0</v>
      </c>
      <c r="Q8" s="16">
        <f t="shared" ref="Q8:Q9" si="3">N8*H8</f>
        <v>0</v>
      </c>
      <c r="R8" s="5"/>
    </row>
    <row r="9" spans="1:18" ht="24.75" customHeight="1" x14ac:dyDescent="0.15">
      <c r="A9" s="8"/>
      <c r="B9" s="11"/>
      <c r="C9" s="8"/>
      <c r="D9" s="8"/>
      <c r="E9" s="10"/>
      <c r="F9" s="4"/>
      <c r="G9" s="8"/>
      <c r="H9" s="8"/>
      <c r="I9" s="4"/>
      <c r="J9" s="18"/>
      <c r="K9" s="16"/>
      <c r="L9" s="17"/>
      <c r="M9" s="16">
        <f>K9*(21-IF(L9&lt;=20,L9,20))/21/10000</f>
        <v>0</v>
      </c>
      <c r="N9" s="16">
        <f>K9*(21-IF(L9&lt;=20,L9,20))/21/10000</f>
        <v>0</v>
      </c>
      <c r="O9" s="19">
        <f>M9*I9/100</f>
        <v>0</v>
      </c>
      <c r="P9" s="19">
        <f t="shared" si="2"/>
        <v>0</v>
      </c>
      <c r="Q9" s="19">
        <f t="shared" si="3"/>
        <v>0</v>
      </c>
      <c r="R9" s="5"/>
    </row>
    <row r="10" spans="1:18" ht="32.25" customHeight="1" x14ac:dyDescent="0.15">
      <c r="A10" s="2"/>
      <c r="B10" s="2"/>
      <c r="C10" s="2"/>
      <c r="D10" s="2"/>
      <c r="E10" s="2"/>
      <c r="F10" s="3"/>
      <c r="G10" s="9"/>
      <c r="H10" s="9"/>
      <c r="I10" s="3"/>
      <c r="J10" s="15">
        <f>SUM(J7:J9)</f>
        <v>0</v>
      </c>
      <c r="K10" s="20"/>
      <c r="L10" s="21"/>
      <c r="M10" s="20"/>
      <c r="N10" s="20"/>
      <c r="O10" s="22">
        <f>SUM(O7:O9)</f>
        <v>0</v>
      </c>
      <c r="P10" s="25">
        <f>0.65*(SUM(P7:P9)+SUM(Q7:Q9))^0.95</f>
        <v>0</v>
      </c>
      <c r="Q10" s="26"/>
      <c r="R10" s="2"/>
    </row>
    <row r="11" spans="1:18" ht="32.25" customHeight="1" x14ac:dyDescent="0.15">
      <c r="A11" s="2"/>
      <c r="B11" s="2"/>
      <c r="C11" s="2"/>
      <c r="D11" s="2"/>
      <c r="E11" s="2"/>
      <c r="F11" s="2"/>
      <c r="G11" s="9"/>
      <c r="H11" s="9"/>
      <c r="I11" s="2"/>
      <c r="J11" s="20"/>
      <c r="K11" s="23"/>
      <c r="L11" s="20"/>
      <c r="M11" s="24"/>
      <c r="N11" s="24"/>
      <c r="O11" s="24"/>
      <c r="P11" s="29" t="str">
        <f>IF(O10&lt;=P10,"適","不適")</f>
        <v>適</v>
      </c>
      <c r="Q11" s="30"/>
      <c r="R11" s="2"/>
    </row>
  </sheetData>
  <mergeCells count="20">
    <mergeCell ref="R4:R6"/>
    <mergeCell ref="F4:F6"/>
    <mergeCell ref="D4:D6"/>
    <mergeCell ref="C4:C6"/>
    <mergeCell ref="M6:N6"/>
    <mergeCell ref="H5:H6"/>
    <mergeCell ref="G5:G6"/>
    <mergeCell ref="G4:H4"/>
    <mergeCell ref="M4:N4"/>
    <mergeCell ref="J4:K4"/>
    <mergeCell ref="J6:K6"/>
    <mergeCell ref="P10:Q10"/>
    <mergeCell ref="Q4:Q6"/>
    <mergeCell ref="P4:P6"/>
    <mergeCell ref="A4:A6"/>
    <mergeCell ref="P11:Q11"/>
    <mergeCell ref="L4:L5"/>
    <mergeCell ref="I4:I5"/>
    <mergeCell ref="E4:E6"/>
    <mergeCell ref="B4:B6"/>
  </mergeCells>
  <phoneticPr fontId="1"/>
  <printOptions horizontalCentered="1" verticalCentered="1"/>
  <pageMargins left="0.39370078740157483" right="0.39370078740157483" top="0.59055118110236227" bottom="0.39370078740157483" header="0" footer="0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N総量</vt:lpstr>
      <vt:lpstr>N総量!Print_Area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ama0035536</dc:creator>
  <cp:lastModifiedBy>Amagasaki</cp:lastModifiedBy>
  <cp:lastPrinted>2019-01-23T06:48:46Z</cp:lastPrinted>
  <dcterms:created xsi:type="dcterms:W3CDTF">2016-06-20T01:57:06Z</dcterms:created>
  <dcterms:modified xsi:type="dcterms:W3CDTF">2019-02-01T08:50:52Z</dcterms:modified>
</cp:coreProperties>
</file>