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以下'!$A$1:$AD$294</definedName>
  </definedNames>
  <calcPr fullCalcOnLoad="1"/>
</workbook>
</file>

<file path=xl/sharedStrings.xml><?xml version="1.0" encoding="utf-8"?>
<sst xmlns="http://schemas.openxmlformats.org/spreadsheetml/2006/main" count="309" uniqueCount="123">
  <si>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</si>
  <si>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</si>
  <si>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</si>
  <si>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</si>
  <si>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</si>
  <si>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</si>
  <si>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</si>
  <si>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</si>
  <si>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</si>
  <si>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</si>
  <si>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</si>
  <si>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</si>
  <si>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</si>
  <si>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</si>
  <si>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</si>
  <si>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</si>
  <si>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</si>
  <si>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</si>
  <si>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</si>
  <si>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</si>
  <si>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</si>
  <si>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</si>
  <si>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</si>
  <si>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</si>
  <si>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</si>
  <si>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</si>
  <si>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</si>
  <si>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</si>
  <si>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</si>
  <si>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</si>
  <si>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</si>
  <si>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</si>
  <si>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</si>
  <si>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</si>
  <si>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</si>
  <si>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</si>
  <si>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</si>
  <si>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</si>
  <si>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</si>
  <si>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</si>
  <si>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</si>
  <si>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</si>
  <si>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</si>
  <si>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</si>
  <si>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</si>
  <si>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</si>
  <si>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</si>
  <si>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</si>
  <si>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</si>
  <si>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</si>
  <si>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</si>
  <si>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</si>
  <si>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</si>
  <si>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</si>
  <si>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</si>
  <si>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</si>
  <si>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</si>
  <si>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</si>
  <si>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</si>
  <si>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</si>
  <si>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</si>
  <si>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>（単位：件）</t>
  </si>
  <si>
    <t>（単位：人）</t>
  </si>
  <si>
    <t>合   計</t>
  </si>
  <si>
    <t>月　別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</si>
  <si>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</si>
  <si>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</si>
  <si>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</si>
  <si>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</si>
  <si>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</si>
  <si>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内　　　容</t>
  </si>
  <si>
    <t>１３年度</t>
  </si>
  <si>
    <t>月　　別　　内　　訳</t>
  </si>
  <si>
    <t>B</t>
  </si>
  <si>
    <t>１１年度</t>
  </si>
  <si>
    <t>１２年度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</si>
  <si>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</si>
  <si>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</si>
  <si>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</si>
  <si>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</si>
  <si>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</si>
  <si>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</si>
  <si>
    <t>更新・特例更新</t>
  </si>
  <si>
    <t>要介護１</t>
  </si>
  <si>
    <t>要介護２</t>
  </si>
  <si>
    <t>要介護３</t>
  </si>
  <si>
    <t>要介護４</t>
  </si>
  <si>
    <t>要介護５</t>
  </si>
  <si>
    <t>年度末</t>
  </si>
  <si>
    <t>認定率</t>
  </si>
  <si>
    <t>１２年度末</t>
  </si>
  <si>
    <t>13年度</t>
  </si>
  <si>
    <t>12年度</t>
  </si>
  <si>
    <t>３　年度末・月別要介護度別認定者状況</t>
  </si>
  <si>
    <t>４　年度末・月別認定率</t>
  </si>
  <si>
    <t>２　年度・月別要支援・要介護認定申請状況</t>
  </si>
  <si>
    <t>１４年度</t>
  </si>
  <si>
    <t>　</t>
  </si>
  <si>
    <t xml:space="preserve"> ５月</t>
  </si>
  <si>
    <t xml:space="preserve"> ９月</t>
  </si>
  <si>
    <t xml:space="preserve"> </t>
  </si>
  <si>
    <t>※</t>
  </si>
  <si>
    <t>　原則1回　50件</t>
  </si>
  <si>
    <t>(H14年度409回）</t>
  </si>
  <si>
    <t>Ｈ１５年度審査会開催数</t>
  </si>
  <si>
    <t>Ｈ１５年度審査件数</t>
  </si>
  <si>
    <t>（H１４年度18,158件）</t>
  </si>
  <si>
    <t>１５年度</t>
  </si>
  <si>
    <t>１３年度末</t>
  </si>
  <si>
    <t>A      14年度末</t>
  </si>
  <si>
    <t>14年度</t>
  </si>
  <si>
    <r>
      <t>H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年度末</t>
    </r>
  </si>
  <si>
    <r>
      <t>H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年度末</t>
    </r>
  </si>
  <si>
    <r>
      <t>H</t>
    </r>
    <r>
      <rPr>
        <sz val="11"/>
        <rFont val="ＭＳ Ｐゴシック"/>
        <family val="0"/>
      </rPr>
      <t>13</t>
    </r>
    <r>
      <rPr>
        <sz val="11"/>
        <rFont val="ＭＳ Ｐゴシック"/>
        <family val="0"/>
      </rPr>
      <t>年度末</t>
    </r>
  </si>
  <si>
    <t>５　行政区別　要介護度別認定者状況（平成１６年３月３１日現在）</t>
  </si>
  <si>
    <r>
      <t xml:space="preserve">B/A      </t>
    </r>
    <r>
      <rPr>
        <sz val="10.5"/>
        <rFont val="ＭＳ Ｐ明朝"/>
        <family val="1"/>
      </rPr>
      <t>14年度末比</t>
    </r>
  </si>
  <si>
    <t>H12年度末</t>
  </si>
  <si>
    <t>H13年度末</t>
  </si>
  <si>
    <t>H14年度末</t>
  </si>
  <si>
    <t>H15年度末</t>
  </si>
  <si>
    <t>　計　429回</t>
  </si>
  <si>
    <t>　119人　　（医療　74人　・ 保健　26人　・ 福祉　19人）</t>
  </si>
  <si>
    <t>　計 21,311件　（介護扶助にかかる審査判定件数238件を除く）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</si>
</sst>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  <numFmt numFmtId="187" formatCode="0_);[Red]\(0\)"/>
    <numFmt numFmtId="188" formatCode="0.0000_);[Red]\(0.0000\)"/>
    <numFmt numFmtId="189" formatCode="0.E+00"/>
    <numFmt numFmtId="190" formatCode="0.0000_);\(0.0000\)"/>
    <numFmt numFmtId="191" formatCode="0.00_);\(0.0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5.5"/>
      <name val="ＭＳ Ｐゴシック"/>
      <family val="3"/>
    </font>
    <font>
      <sz val="5.75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7" fillId="0" borderId="25" xfId="17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8" fillId="0" borderId="32" xfId="17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8" fontId="5" fillId="0" borderId="0" xfId="17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8" fontId="0" fillId="0" borderId="0" xfId="17" applyFont="1" applyAlignment="1">
      <alignment/>
    </xf>
    <xf numFmtId="189" fontId="0" fillId="0" borderId="0" xfId="15" applyNumberFormat="1" applyFont="1" applyAlignment="1">
      <alignment/>
    </xf>
    <xf numFmtId="38" fontId="0" fillId="0" borderId="34" xfId="17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0" fillId="0" borderId="0" xfId="17" applyBorder="1" applyAlignment="1">
      <alignment horizontal="left" vertical="center"/>
    </xf>
    <xf numFmtId="0" fontId="0" fillId="0" borderId="35" xfId="0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38" fontId="5" fillId="0" borderId="39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40" xfId="17" applyFont="1" applyFill="1" applyBorder="1" applyAlignment="1">
      <alignment horizontal="right" vertical="center"/>
    </xf>
    <xf numFmtId="10" fontId="0" fillId="0" borderId="39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40" xfId="17" applyNumberFormat="1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41" xfId="0" applyNumberFormat="1" applyFont="1" applyFill="1" applyBorder="1" applyAlignment="1">
      <alignment horizontal="center" vertical="center" textRotation="255" wrapText="1"/>
    </xf>
    <xf numFmtId="0" fontId="5" fillId="0" borderId="42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/>
    </xf>
    <xf numFmtId="38" fontId="5" fillId="0" borderId="44" xfId="17" applyFont="1" applyBorder="1" applyAlignment="1">
      <alignment horizontal="right" vertical="center"/>
    </xf>
    <xf numFmtId="38" fontId="5" fillId="0" borderId="45" xfId="17" applyFont="1" applyBorder="1" applyAlignment="1">
      <alignment horizontal="right" vertical="center"/>
    </xf>
    <xf numFmtId="38" fontId="5" fillId="0" borderId="46" xfId="17" applyFont="1" applyBorder="1" applyAlignment="1">
      <alignment horizontal="right" vertical="center"/>
    </xf>
    <xf numFmtId="181" fontId="5" fillId="0" borderId="47" xfId="15" applyNumberFormat="1" applyFont="1" applyBorder="1" applyAlignment="1">
      <alignment horizontal="right"/>
    </xf>
    <xf numFmtId="181" fontId="5" fillId="0" borderId="48" xfId="15" applyNumberFormat="1" applyFont="1" applyBorder="1" applyAlignment="1">
      <alignment horizontal="right"/>
    </xf>
    <xf numFmtId="181" fontId="5" fillId="0" borderId="49" xfId="15" applyNumberFormat="1" applyFont="1" applyBorder="1" applyAlignment="1">
      <alignment horizontal="right"/>
    </xf>
    <xf numFmtId="38" fontId="5" fillId="0" borderId="47" xfId="17" applyFont="1" applyBorder="1" applyAlignment="1">
      <alignment horizontal="right"/>
    </xf>
    <xf numFmtId="38" fontId="5" fillId="0" borderId="48" xfId="17" applyFont="1" applyBorder="1" applyAlignment="1">
      <alignment horizontal="right"/>
    </xf>
    <xf numFmtId="181" fontId="5" fillId="0" borderId="50" xfId="15" applyNumberFormat="1" applyFont="1" applyBorder="1" applyAlignment="1">
      <alignment horizontal="right"/>
    </xf>
    <xf numFmtId="181" fontId="5" fillId="0" borderId="51" xfId="15" applyNumberFormat="1" applyFont="1" applyBorder="1" applyAlignment="1">
      <alignment horizontal="right"/>
    </xf>
    <xf numFmtId="176" fontId="5" fillId="0" borderId="24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50" xfId="15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76" fontId="5" fillId="0" borderId="48" xfId="15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76" fontId="5" fillId="0" borderId="53" xfId="15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right"/>
    </xf>
    <xf numFmtId="177" fontId="5" fillId="0" borderId="49" xfId="0" applyNumberFormat="1" applyFont="1" applyBorder="1" applyAlignment="1">
      <alignment horizontal="right"/>
    </xf>
    <xf numFmtId="180" fontId="5" fillId="0" borderId="47" xfId="15" applyNumberFormat="1" applyFont="1" applyBorder="1" applyAlignment="1">
      <alignment horizontal="right"/>
    </xf>
    <xf numFmtId="180" fontId="5" fillId="0" borderId="48" xfId="15" applyNumberFormat="1" applyFont="1" applyBorder="1" applyAlignment="1">
      <alignment horizontal="right"/>
    </xf>
    <xf numFmtId="177" fontId="5" fillId="0" borderId="50" xfId="0" applyNumberFormat="1" applyFont="1" applyBorder="1" applyAlignment="1">
      <alignment horizontal="right"/>
    </xf>
    <xf numFmtId="177" fontId="5" fillId="0" borderId="51" xfId="0" applyNumberFormat="1" applyFont="1" applyBorder="1" applyAlignment="1">
      <alignment horizontal="right"/>
    </xf>
    <xf numFmtId="180" fontId="5" fillId="0" borderId="49" xfId="15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0" fontId="0" fillId="0" borderId="36" xfId="17" applyNumberFormat="1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38" fontId="5" fillId="0" borderId="50" xfId="17" applyFont="1" applyBorder="1" applyAlignment="1">
      <alignment horizontal="center" vertical="center"/>
    </xf>
    <xf numFmtId="38" fontId="5" fillId="0" borderId="5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right"/>
    </xf>
    <xf numFmtId="180" fontId="5" fillId="0" borderId="50" xfId="15" applyNumberFormat="1" applyFont="1" applyBorder="1" applyAlignment="1">
      <alignment horizontal="right"/>
    </xf>
    <xf numFmtId="180" fontId="5" fillId="0" borderId="51" xfId="15" applyNumberFormat="1" applyFont="1" applyBorder="1" applyAlignment="1">
      <alignment horizontal="right"/>
    </xf>
    <xf numFmtId="176" fontId="5" fillId="0" borderId="7" xfId="15" applyNumberFormat="1" applyFont="1" applyFill="1" applyBorder="1" applyAlignment="1">
      <alignment horizontal="right" vertical="center"/>
    </xf>
    <xf numFmtId="176" fontId="5" fillId="0" borderId="6" xfId="15" applyNumberFormat="1" applyFont="1" applyFill="1" applyBorder="1" applyAlignment="1">
      <alignment horizontal="right" vertical="center"/>
    </xf>
    <xf numFmtId="176" fontId="5" fillId="0" borderId="23" xfId="15" applyNumberFormat="1" applyFont="1" applyFill="1" applyBorder="1" applyAlignment="1">
      <alignment horizontal="right" vertical="center"/>
    </xf>
    <xf numFmtId="38" fontId="0" fillId="0" borderId="39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40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5" fillId="0" borderId="36" xfId="17" applyFont="1" applyFill="1" applyBorder="1" applyAlignment="1">
      <alignment horizontal="right" vertical="center"/>
    </xf>
    <xf numFmtId="38" fontId="5" fillId="0" borderId="37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5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38" fontId="5" fillId="0" borderId="48" xfId="17" applyFont="1" applyBorder="1" applyAlignment="1">
      <alignment horizontal="center" vertical="center"/>
    </xf>
    <xf numFmtId="38" fontId="0" fillId="0" borderId="41" xfId="17" applyFont="1" applyFill="1" applyBorder="1" applyAlignment="1">
      <alignment horizontal="right" vertical="center"/>
    </xf>
    <xf numFmtId="38" fontId="0" fillId="0" borderId="57" xfId="17" applyFont="1" applyFill="1" applyBorder="1" applyAlignment="1">
      <alignment horizontal="right" vertical="center"/>
    </xf>
    <xf numFmtId="38" fontId="0" fillId="0" borderId="42" xfId="17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24" xfId="17" applyFont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/>
    </xf>
    <xf numFmtId="38" fontId="5" fillId="0" borderId="49" xfId="17" applyFont="1" applyBorder="1" applyAlignment="1">
      <alignment horizontal="right"/>
    </xf>
    <xf numFmtId="38" fontId="5" fillId="0" borderId="58" xfId="17" applyFont="1" applyBorder="1" applyAlignment="1">
      <alignment horizontal="center" vertical="center"/>
    </xf>
    <xf numFmtId="38" fontId="5" fillId="0" borderId="59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 wrapText="1"/>
    </xf>
    <xf numFmtId="38" fontId="5" fillId="0" borderId="60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34" xfId="17" applyFont="1" applyBorder="1" applyAlignment="1">
      <alignment horizontal="center" vertical="center"/>
    </xf>
    <xf numFmtId="38" fontId="5" fillId="0" borderId="60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35" xfId="17" applyFont="1" applyBorder="1" applyAlignment="1">
      <alignment horizontal="center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9" xfId="17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35" xfId="0" applyBorder="1" applyAlignment="1">
      <alignment vertical="center"/>
    </xf>
    <xf numFmtId="38" fontId="5" fillId="0" borderId="62" xfId="17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38" fontId="5" fillId="0" borderId="63" xfId="17" applyFont="1" applyBorder="1" applyAlignment="1">
      <alignment horizontal="center" vertical="center" wrapText="1"/>
    </xf>
    <xf numFmtId="38" fontId="5" fillId="0" borderId="64" xfId="17" applyFont="1" applyBorder="1" applyAlignment="1">
      <alignment horizontal="center" vertical="center" wrapText="1"/>
    </xf>
    <xf numFmtId="38" fontId="5" fillId="0" borderId="52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66" xfId="17" applyFont="1" applyFill="1" applyBorder="1" applyAlignment="1">
      <alignment horizontal="right" vertical="center"/>
    </xf>
    <xf numFmtId="38" fontId="5" fillId="0" borderId="67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0" fontId="5" fillId="0" borderId="7" xfId="0" applyFont="1" applyFill="1" applyBorder="1" applyAlignment="1">
      <alignment vertical="top" textRotation="255" wrapText="1"/>
    </xf>
    <xf numFmtId="0" fontId="5" fillId="0" borderId="23" xfId="0" applyFont="1" applyBorder="1" applyAlignment="1">
      <alignment vertical="top" textRotation="255"/>
    </xf>
    <xf numFmtId="0" fontId="5" fillId="0" borderId="3" xfId="0" applyFont="1" applyBorder="1" applyAlignment="1">
      <alignment vertical="top" textRotation="255"/>
    </xf>
    <xf numFmtId="0" fontId="5" fillId="0" borderId="4" xfId="0" applyFont="1" applyBorder="1" applyAlignment="1">
      <alignment vertical="top" textRotation="255"/>
    </xf>
    <xf numFmtId="0" fontId="5" fillId="0" borderId="38" xfId="0" applyFont="1" applyBorder="1" applyAlignment="1">
      <alignment vertical="top" textRotation="255"/>
    </xf>
    <xf numFmtId="0" fontId="5" fillId="0" borderId="35" xfId="0" applyFont="1" applyBorder="1" applyAlignment="1">
      <alignment vertical="top" textRotation="255"/>
    </xf>
    <xf numFmtId="38" fontId="5" fillId="0" borderId="68" xfId="17" applyFont="1" applyBorder="1" applyAlignment="1">
      <alignment horizontal="right" vertical="center"/>
    </xf>
    <xf numFmtId="38" fontId="5" fillId="0" borderId="69" xfId="17" applyFont="1" applyBorder="1" applyAlignment="1">
      <alignment horizontal="right" vertical="center"/>
    </xf>
    <xf numFmtId="38" fontId="5" fillId="0" borderId="70" xfId="17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38" fontId="0" fillId="0" borderId="71" xfId="17" applyFont="1" applyBorder="1" applyAlignment="1">
      <alignment horizontal="center" vertical="center" textRotation="255"/>
    </xf>
    <xf numFmtId="38" fontId="0" fillId="0" borderId="72" xfId="17" applyFont="1" applyBorder="1" applyAlignment="1">
      <alignment horizontal="center" vertical="center" textRotation="255"/>
    </xf>
    <xf numFmtId="38" fontId="5" fillId="0" borderId="73" xfId="17" applyFont="1" applyBorder="1" applyAlignment="1">
      <alignment horizontal="right" vertical="center"/>
    </xf>
    <xf numFmtId="38" fontId="8" fillId="0" borderId="74" xfId="17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38" fontId="8" fillId="0" borderId="76" xfId="17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38" fontId="7" fillId="0" borderId="77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38" fontId="5" fillId="0" borderId="24" xfId="17" applyFont="1" applyBorder="1" applyAlignment="1">
      <alignment horizontal="center" vertical="center" wrapText="1"/>
    </xf>
    <xf numFmtId="38" fontId="5" fillId="0" borderId="51" xfId="17" applyFont="1" applyBorder="1" applyAlignment="1">
      <alignment horizontal="center" vertical="center" wrapText="1"/>
    </xf>
    <xf numFmtId="38" fontId="5" fillId="0" borderId="50" xfId="17" applyFont="1" applyBorder="1" applyAlignment="1">
      <alignment horizontal="right"/>
    </xf>
    <xf numFmtId="38" fontId="5" fillId="0" borderId="51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-0.07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275"/>
          <c:w val="0.930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以下'!$B$22:$B$33</c:f>
              <c:strCache/>
            </c:strRef>
          </c:cat>
          <c:val>
            <c:numRef>
              <c:f>'１介護認定審査　以下'!$K$22:$K$33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以下'!$B$22:$B$33</c:f>
              <c:strCache/>
            </c:strRef>
          </c:cat>
          <c:val>
            <c:numRef>
              <c:f>'１介護認定審査　以下'!$O$22:$O$33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以下'!$B$22:$B$33</c:f>
              <c:strCache/>
            </c:strRef>
          </c:cat>
          <c:val>
            <c:numRef>
              <c:f>'１介護認定審査　以下'!$S$22:$S$33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14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35"/>
          <c:y val="0.0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25"/>
          <c:h val="0.693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以下'!$AR$138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以下'!$AR$139:$AR$150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以下'!$AS$138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以下'!$AS$139:$AS$150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以下'!$AT$138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以下'!$AT$139:$AT$150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以下'!$AU$138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以下'!$AU$139:$AU$150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以下'!$AV$138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以下'!$AV$139:$AV$150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以下'!$AW$138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以下'!$AQ$139:$AQ$150</c:f>
              <c:strCache/>
            </c:strRef>
          </c:cat>
          <c:val>
            <c:numRef>
              <c:f>'１介護認定審査　以下'!$AW$139:$AW$150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7052"/>
        <c:crosses val="autoZero"/>
        <c:auto val="1"/>
        <c:lblOffset val="80"/>
        <c:noMultiLvlLbl val="0"/>
      </c:catAx>
      <c:valAx>
        <c:axId val="29997052"/>
        <c:scaling>
          <c:orientation val="minMax"/>
          <c:max val="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2627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165"/>
          <c:y val="0.7825"/>
          <c:w val="0.25075"/>
          <c:h val="0.2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18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1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以下'!$AH$171:$AI$197</c:f>
              <c:multiLvlStrCache/>
            </c:multiLvlStrRef>
          </c:cat>
          <c:val>
            <c:numRef>
              <c:f>'１介護認定審査　以下'!$AP$171:$AP$197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gapWidth val="0"/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2118"/>
        <c:crossesAt val="6"/>
        <c:auto val="1"/>
        <c:lblOffset val="100"/>
        <c:tickLblSkip val="1"/>
        <c:noMultiLvlLbl val="0"/>
      </c:catAx>
      <c:valAx>
        <c:axId val="13842118"/>
        <c:scaling>
          <c:orientation val="minMax"/>
          <c:max val="19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538013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12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225"/>
          <c:w val="0.9505"/>
          <c:h val="0.8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以下'!$AM$40</c:f>
              <c:strCache>
                <c:ptCount val="1"/>
                <c:pt idx="0">
                  <c:v>新規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以下'!$AN$39:$AQ$39</c:f>
              <c:strCache/>
            </c:strRef>
          </c:cat>
          <c:val>
            <c:numRef>
              <c:f>'１介護認定審査　以下'!$AN$40:$AQ$40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以下'!$AM$41</c:f>
              <c:strCache>
                <c:ptCount val="1"/>
                <c:pt idx="0">
                  <c:v>更新・特例更新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以下'!$AN$39:$AQ$39</c:f>
              <c:strCache/>
            </c:strRef>
          </c:cat>
          <c:val>
            <c:numRef>
              <c:f>'１介護認定審査　以下'!$AN$41:$AQ$41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以下'!$AM$42</c:f>
              <c:strCache>
                <c:ptCount val="1"/>
                <c:pt idx="0">
                  <c:v>区分変更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以下'!$AN$39:$AQ$39</c:f>
              <c:strCache/>
            </c:strRef>
          </c:cat>
          <c:val>
            <c:numRef>
              <c:f>'１介護認定審査　以下'!$AN$42:$AQ$42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43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70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>
        <c:manualLayout>
          <c:xMode val="factor"/>
          <c:yMode val="factor"/>
          <c:x val="0.08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55"/>
          <c:w val="0.96475"/>
          <c:h val="0.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以下'!$AG$145</c:f>
              <c:strCache>
                <c:ptCount val="1"/>
                <c:pt idx="0">
                  <c:v>要支援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以下'!$AH$145:$AK$145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以下'!$AG$146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以下'!$AH$146:$AK$146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以下'!$AG$147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以下'!$AH$147:$AK$147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以下'!$AG$148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以下'!$AH$148:$AK$148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'１介護認定審査　以下'!$AG$149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以下'!$AH$149:$AK$149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'１介護認定審査　以下'!$AG$150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以下'!$AH$144:$AK$144</c:f>
              <c:strCache/>
            </c:strRef>
          </c:cat>
          <c:val>
            <c:numRef>
              <c:f>'１介護認定審査　以下'!$AH$150:$AK$150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4574513"/>
        <c:axId val="19844026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  <c:max val="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41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7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7025"/>
          <c:y val="0.7835"/>
          <c:w val="0.3555"/>
          <c:h val="0.20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>
        <c:manualLayout>
          <c:xMode val="factor"/>
          <c:yMode val="factor"/>
          <c:x val="0.055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075"/>
          <c:w val="0.957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'１介護認定審査　以下'!$AK$207</c:f>
              <c:strCache>
                <c:ptCount val="1"/>
                <c:pt idx="0">
                  <c:v>認定率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以下'!$AJ$208:$AJ$211</c:f>
              <c:strCache/>
            </c:strRef>
          </c:cat>
          <c:val>
            <c:numRef>
              <c:f>'１介護認定審査　以下'!$AK$208:$AK$211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  <c:max val="19"/>
          <c:min val="11"/>
        </c:scaling>
        <c:axPos val="l"/>
        <c:majorGridlines/>
        <c:delete val="0"/>
        <c:numFmt formatCode="0.00_);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8507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0.05675</cdr:y>
    </cdr:from>
    <cdr:to>
      <cdr:x>0.1665</cdr:x>
      <cdr:y>0.10325</cdr:y>
    </cdr:to>
    <cdr:sp>
      <cdr:nvSpPr>
        <cdr:cNvPr id="1" name="Rectangle 1"/>
        <cdr:cNvSpPr>
          <a:spLocks/>
        </cdr:cNvSpPr>
      </cdr:nvSpPr>
      <cdr:spPr>
        <a:xfrm>
          <a:off x="19050" y="228600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単位：(％)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0.05575</cdr:y>
    </cdr:from>
    <cdr:to>
      <cdr:x>0.2475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286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単位：(％)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0</xdr:rowOff>
    </xdr:from>
    <xdr:to>
      <xdr:col>7</xdr:col>
      <xdr:colOff>142875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1401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241</xdr:row>
      <xdr:rowOff>0</xdr:rowOff>
    </xdr:from>
    <xdr:to>
      <xdr:col>7</xdr:col>
      <xdr:colOff>142875</xdr:colOff>
      <xdr:row>241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445770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142875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11401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241</xdr:row>
      <xdr:rowOff>0</xdr:rowOff>
    </xdr:from>
    <xdr:to>
      <xdr:col>7</xdr:col>
      <xdr:colOff>142875</xdr:colOff>
      <xdr:row>241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445770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200025</xdr:rowOff>
    </xdr:from>
    <xdr:to>
      <xdr:col>18</xdr:col>
      <xdr:colOff>38100</xdr:colOff>
      <xdr:row>48</xdr:row>
      <xdr:rowOff>161925</xdr:rowOff>
    </xdr:to>
    <xdr:graphicFrame>
      <xdr:nvGraphicFramePr>
        <xdr:cNvPr id="5" name="Chart 5"/>
        <xdr:cNvGraphicFramePr/>
      </xdr:nvGraphicFramePr>
      <xdr:xfrm>
        <a:off x="0" y="7543800"/>
        <a:ext cx="3876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138</xdr:row>
      <xdr:rowOff>28575</xdr:rowOff>
    </xdr:from>
    <xdr:to>
      <xdr:col>18</xdr:col>
      <xdr:colOff>9525</xdr:colOff>
      <xdr:row>164</xdr:row>
      <xdr:rowOff>38100</xdr:rowOff>
    </xdr:to>
    <xdr:graphicFrame>
      <xdr:nvGraphicFramePr>
        <xdr:cNvPr id="6" name="Chart 6"/>
        <xdr:cNvGraphicFramePr/>
      </xdr:nvGraphicFramePr>
      <xdr:xfrm>
        <a:off x="0" y="28632150"/>
        <a:ext cx="38481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201</xdr:row>
      <xdr:rowOff>19050</xdr:rowOff>
    </xdr:from>
    <xdr:to>
      <xdr:col>18</xdr:col>
      <xdr:colOff>171450</xdr:colOff>
      <xdr:row>225</xdr:row>
      <xdr:rowOff>95250</xdr:rowOff>
    </xdr:to>
    <xdr:graphicFrame>
      <xdr:nvGraphicFramePr>
        <xdr:cNvPr id="7" name="Chart 7"/>
        <xdr:cNvGraphicFramePr/>
      </xdr:nvGraphicFramePr>
      <xdr:xfrm>
        <a:off x="276225" y="37738050"/>
        <a:ext cx="37338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239</xdr:row>
      <xdr:rowOff>9525</xdr:rowOff>
    </xdr:from>
    <xdr:to>
      <xdr:col>8</xdr:col>
      <xdr:colOff>0</xdr:colOff>
      <xdr:row>241</xdr:row>
      <xdr:rowOff>9525</xdr:rowOff>
    </xdr:to>
    <xdr:sp>
      <xdr:nvSpPr>
        <xdr:cNvPr id="8" name="Line 8"/>
        <xdr:cNvSpPr>
          <a:spLocks/>
        </xdr:cNvSpPr>
      </xdr:nvSpPr>
      <xdr:spPr>
        <a:xfrm>
          <a:off x="285750" y="4424362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8</xdr:col>
      <xdr:colOff>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285750" y="1102995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34</xdr:row>
      <xdr:rowOff>9525</xdr:rowOff>
    </xdr:from>
    <xdr:to>
      <xdr:col>30</xdr:col>
      <xdr:colOff>0</xdr:colOff>
      <xdr:row>49</xdr:row>
      <xdr:rowOff>9525</xdr:rowOff>
    </xdr:to>
    <xdr:graphicFrame>
      <xdr:nvGraphicFramePr>
        <xdr:cNvPr id="10" name="Chart 10"/>
        <xdr:cNvGraphicFramePr/>
      </xdr:nvGraphicFramePr>
      <xdr:xfrm>
        <a:off x="3771900" y="7610475"/>
        <a:ext cx="25812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138</xdr:row>
      <xdr:rowOff>38100</xdr:rowOff>
    </xdr:from>
    <xdr:to>
      <xdr:col>30</xdr:col>
      <xdr:colOff>19050</xdr:colOff>
      <xdr:row>164</xdr:row>
      <xdr:rowOff>66675</xdr:rowOff>
    </xdr:to>
    <xdr:graphicFrame>
      <xdr:nvGraphicFramePr>
        <xdr:cNvPr id="11" name="Chart 11"/>
        <xdr:cNvGraphicFramePr/>
      </xdr:nvGraphicFramePr>
      <xdr:xfrm>
        <a:off x="3848100" y="28641675"/>
        <a:ext cx="2524125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190500</xdr:colOff>
      <xdr:row>201</xdr:row>
      <xdr:rowOff>9525</xdr:rowOff>
    </xdr:from>
    <xdr:to>
      <xdr:col>29</xdr:col>
      <xdr:colOff>200025</xdr:colOff>
      <xdr:row>225</xdr:row>
      <xdr:rowOff>152400</xdr:rowOff>
    </xdr:to>
    <xdr:graphicFrame>
      <xdr:nvGraphicFramePr>
        <xdr:cNvPr id="12" name="Chart 12"/>
        <xdr:cNvGraphicFramePr/>
      </xdr:nvGraphicFramePr>
      <xdr:xfrm>
        <a:off x="4029075" y="37728525"/>
        <a:ext cx="231457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56</v>
      </c>
    </row>
    <row r="2" s="1" customFormat="1" ht="20.25" customHeight="1" thickBot="1"/>
    <row r="3" spans="1:28" s="1" customFormat="1" ht="20.25" customHeight="1">
      <c r="A3" s="291" t="s">
        <v>24</v>
      </c>
      <c r="B3" s="292"/>
      <c r="C3" s="292"/>
      <c r="D3" s="292"/>
      <c r="E3" s="292"/>
      <c r="F3" s="293"/>
      <c r="G3" s="66"/>
      <c r="H3" s="70"/>
      <c r="I3" s="70"/>
      <c r="J3" s="70"/>
      <c r="K3" s="70"/>
      <c r="L3" s="70"/>
      <c r="M3" s="70"/>
      <c r="N3" s="70"/>
      <c r="O3" s="71" t="s">
        <v>70</v>
      </c>
      <c r="P3" s="71"/>
      <c r="Q3" s="71"/>
      <c r="R3" s="71"/>
      <c r="S3" s="71"/>
      <c r="T3" s="71"/>
      <c r="U3" s="70"/>
      <c r="V3" s="70"/>
      <c r="W3" s="70"/>
      <c r="X3" s="70"/>
      <c r="Y3" s="70"/>
      <c r="Z3" s="70"/>
      <c r="AA3" s="72"/>
      <c r="AB3" s="73"/>
    </row>
    <row r="4" spans="1:28" s="2" customFormat="1" ht="20.25" customHeight="1">
      <c r="A4" s="288" t="s">
        <v>25</v>
      </c>
      <c r="B4" s="289"/>
      <c r="C4" s="289"/>
      <c r="D4" s="289"/>
      <c r="E4" s="289"/>
      <c r="F4" s="290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4"/>
    </row>
    <row r="5" spans="1:28" s="1" customFormat="1" ht="20.25" customHeight="1">
      <c r="A5" s="288" t="s">
        <v>22</v>
      </c>
      <c r="B5" s="289"/>
      <c r="C5" s="289"/>
      <c r="D5" s="289"/>
      <c r="E5" s="289"/>
      <c r="F5" s="290"/>
      <c r="G5" s="69" t="s">
        <v>121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4"/>
    </row>
    <row r="6" spans="1:28" s="1" customFormat="1" ht="20.25" customHeight="1">
      <c r="A6" s="288" t="s">
        <v>23</v>
      </c>
      <c r="B6" s="289"/>
      <c r="C6" s="289"/>
      <c r="D6" s="289"/>
      <c r="E6" s="289"/>
      <c r="F6" s="290"/>
      <c r="G6" s="69" t="s">
        <v>102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4"/>
    </row>
    <row r="7" spans="1:28" s="1" customFormat="1" ht="20.25" customHeight="1">
      <c r="A7" s="288" t="s">
        <v>26</v>
      </c>
      <c r="B7" s="289"/>
      <c r="C7" s="289"/>
      <c r="D7" s="289"/>
      <c r="E7" s="289"/>
      <c r="F7" s="290"/>
      <c r="G7" s="69" t="s">
        <v>65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4"/>
    </row>
    <row r="8" spans="1:28" s="1" customFormat="1" ht="20.25" customHeight="1">
      <c r="A8" s="288" t="s">
        <v>104</v>
      </c>
      <c r="B8" s="289"/>
      <c r="C8" s="289"/>
      <c r="D8" s="289"/>
      <c r="E8" s="289"/>
      <c r="F8" s="290"/>
      <c r="G8" s="69" t="s">
        <v>120</v>
      </c>
      <c r="H8" s="68"/>
      <c r="I8" s="68"/>
      <c r="J8" s="68"/>
      <c r="K8" s="68"/>
      <c r="L8" s="87" t="s">
        <v>103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4"/>
    </row>
    <row r="9" spans="1:28" s="1" customFormat="1" ht="20.25" customHeight="1" thickBot="1">
      <c r="A9" s="285" t="s">
        <v>105</v>
      </c>
      <c r="B9" s="286"/>
      <c r="C9" s="286"/>
      <c r="D9" s="286"/>
      <c r="E9" s="286"/>
      <c r="F9" s="287"/>
      <c r="G9" s="79" t="s">
        <v>122</v>
      </c>
      <c r="H9" s="75"/>
      <c r="I9" s="75"/>
      <c r="J9" s="75"/>
      <c r="K9" s="75"/>
      <c r="L9" s="75"/>
      <c r="M9" s="75"/>
      <c r="N9" s="75"/>
      <c r="O9" s="75"/>
      <c r="P9" s="75"/>
      <c r="Q9" s="76"/>
      <c r="R9" s="75"/>
      <c r="S9" s="75"/>
      <c r="T9" s="75"/>
      <c r="U9" s="76"/>
      <c r="V9" s="75"/>
      <c r="W9" s="80" t="s">
        <v>106</v>
      </c>
      <c r="X9" s="76"/>
      <c r="Y9" s="76"/>
      <c r="Z9" s="75"/>
      <c r="AA9" s="76"/>
      <c r="AB9" s="77"/>
    </row>
    <row r="10" s="1" customFormat="1" ht="20.25" customHeight="1"/>
    <row r="11" s="1" customFormat="1" ht="20.25" customHeight="1"/>
    <row r="12" s="1" customFormat="1" ht="16.5" customHeight="1">
      <c r="A12" s="1" t="s">
        <v>95</v>
      </c>
    </row>
    <row r="13" s="1" customFormat="1" ht="16.5" customHeight="1" thickBot="1">
      <c r="Z13" s="50" t="s">
        <v>61</v>
      </c>
    </row>
    <row r="14" spans="1:26" s="1" customFormat="1" ht="16.5" customHeight="1">
      <c r="A14" s="64"/>
      <c r="B14" s="238"/>
      <c r="C14" s="238"/>
      <c r="D14" s="238"/>
      <c r="E14" s="238"/>
      <c r="F14" s="239"/>
      <c r="G14" s="226" t="s">
        <v>57</v>
      </c>
      <c r="H14" s="227"/>
      <c r="I14" s="227"/>
      <c r="J14" s="228"/>
      <c r="K14" s="256" t="s">
        <v>21</v>
      </c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8"/>
    </row>
    <row r="15" spans="1:26" s="1" customFormat="1" ht="15" customHeight="1">
      <c r="A15" s="65"/>
      <c r="B15" s="233"/>
      <c r="C15" s="233"/>
      <c r="D15" s="233"/>
      <c r="E15" s="233"/>
      <c r="F15" s="234"/>
      <c r="G15" s="229"/>
      <c r="H15" s="230"/>
      <c r="I15" s="230"/>
      <c r="J15" s="231"/>
      <c r="K15" s="196" t="s">
        <v>18</v>
      </c>
      <c r="L15" s="197"/>
      <c r="M15" s="197"/>
      <c r="N15" s="198"/>
      <c r="O15" s="202" t="s">
        <v>55</v>
      </c>
      <c r="P15" s="203"/>
      <c r="Q15" s="203"/>
      <c r="R15" s="204"/>
      <c r="S15" s="202" t="s">
        <v>19</v>
      </c>
      <c r="T15" s="203"/>
      <c r="U15" s="203"/>
      <c r="V15" s="204"/>
      <c r="W15" s="202" t="s">
        <v>20</v>
      </c>
      <c r="X15" s="203"/>
      <c r="Y15" s="203"/>
      <c r="Z15" s="251"/>
    </row>
    <row r="16" spans="1:26" s="1" customFormat="1" ht="15" customHeight="1" thickBot="1">
      <c r="A16" s="67"/>
      <c r="B16" s="240"/>
      <c r="C16" s="240"/>
      <c r="D16" s="240"/>
      <c r="E16" s="240"/>
      <c r="F16" s="241"/>
      <c r="G16" s="229"/>
      <c r="H16" s="230"/>
      <c r="I16" s="230"/>
      <c r="J16" s="231"/>
      <c r="K16" s="232"/>
      <c r="L16" s="233"/>
      <c r="M16" s="233"/>
      <c r="N16" s="234"/>
      <c r="O16" s="229"/>
      <c r="P16" s="230"/>
      <c r="Q16" s="230"/>
      <c r="R16" s="231"/>
      <c r="S16" s="229"/>
      <c r="T16" s="230"/>
      <c r="U16" s="230"/>
      <c r="V16" s="231"/>
      <c r="W16" s="229"/>
      <c r="X16" s="230"/>
      <c r="Y16" s="230"/>
      <c r="Z16" s="252"/>
    </row>
    <row r="17" spans="1:26" s="1" customFormat="1" ht="15" customHeight="1" thickBot="1" thickTop="1">
      <c r="A17" s="245" t="s">
        <v>74</v>
      </c>
      <c r="B17" s="246"/>
      <c r="C17" s="246"/>
      <c r="D17" s="246"/>
      <c r="E17" s="246"/>
      <c r="F17" s="247"/>
      <c r="G17" s="122">
        <v>8250</v>
      </c>
      <c r="H17" s="142"/>
      <c r="I17" s="142"/>
      <c r="J17" s="145"/>
      <c r="K17" s="122">
        <v>8250</v>
      </c>
      <c r="L17" s="142"/>
      <c r="M17" s="142"/>
      <c r="N17" s="145"/>
      <c r="O17" s="122">
        <v>0</v>
      </c>
      <c r="P17" s="142"/>
      <c r="Q17" s="142"/>
      <c r="R17" s="145"/>
      <c r="S17" s="122">
        <v>0</v>
      </c>
      <c r="T17" s="142"/>
      <c r="U17" s="142"/>
      <c r="V17" s="145"/>
      <c r="W17" s="122">
        <v>0</v>
      </c>
      <c r="X17" s="142"/>
      <c r="Y17" s="142"/>
      <c r="Z17" s="143"/>
    </row>
    <row r="18" spans="1:26" s="1" customFormat="1" ht="15" customHeight="1" thickBot="1" thickTop="1">
      <c r="A18" s="245" t="s">
        <v>75</v>
      </c>
      <c r="B18" s="246"/>
      <c r="C18" s="246"/>
      <c r="D18" s="246"/>
      <c r="E18" s="246"/>
      <c r="F18" s="247"/>
      <c r="G18" s="122">
        <v>17760</v>
      </c>
      <c r="H18" s="142"/>
      <c r="I18" s="142"/>
      <c r="J18" s="145"/>
      <c r="K18" s="122">
        <v>4558</v>
      </c>
      <c r="L18" s="142"/>
      <c r="M18" s="142"/>
      <c r="N18" s="145"/>
      <c r="O18" s="122">
        <v>12688</v>
      </c>
      <c r="P18" s="142"/>
      <c r="Q18" s="142"/>
      <c r="R18" s="145"/>
      <c r="S18" s="122">
        <v>514</v>
      </c>
      <c r="T18" s="142"/>
      <c r="U18" s="142"/>
      <c r="V18" s="145"/>
      <c r="W18" s="122">
        <v>0</v>
      </c>
      <c r="X18" s="142"/>
      <c r="Y18" s="142"/>
      <c r="Z18" s="143"/>
    </row>
    <row r="19" spans="1:26" s="1" customFormat="1" ht="15" customHeight="1" thickBot="1" thickTop="1">
      <c r="A19" s="245" t="s">
        <v>71</v>
      </c>
      <c r="B19" s="246"/>
      <c r="C19" s="246"/>
      <c r="D19" s="246"/>
      <c r="E19" s="246"/>
      <c r="F19" s="247"/>
      <c r="G19" s="122">
        <v>16989</v>
      </c>
      <c r="H19" s="142"/>
      <c r="I19" s="142"/>
      <c r="J19" s="145"/>
      <c r="K19" s="122">
        <v>4641</v>
      </c>
      <c r="L19" s="142"/>
      <c r="M19" s="142"/>
      <c r="N19" s="145"/>
      <c r="O19" s="122">
        <v>11617</v>
      </c>
      <c r="P19" s="142"/>
      <c r="Q19" s="142"/>
      <c r="R19" s="145"/>
      <c r="S19" s="122">
        <v>731</v>
      </c>
      <c r="T19" s="142"/>
      <c r="U19" s="142"/>
      <c r="V19" s="145"/>
      <c r="W19" s="122">
        <v>0</v>
      </c>
      <c r="X19" s="142"/>
      <c r="Y19" s="142"/>
      <c r="Z19" s="143"/>
    </row>
    <row r="20" spans="1:26" s="1" customFormat="1" ht="16.5" customHeight="1" thickBot="1" thickTop="1">
      <c r="A20" s="248" t="s">
        <v>96</v>
      </c>
      <c r="B20" s="249"/>
      <c r="C20" s="249"/>
      <c r="D20" s="249"/>
      <c r="E20" s="249"/>
      <c r="F20" s="250"/>
      <c r="G20" s="122">
        <v>19414</v>
      </c>
      <c r="H20" s="123"/>
      <c r="I20" s="123"/>
      <c r="J20" s="124"/>
      <c r="K20" s="122">
        <v>5202</v>
      </c>
      <c r="L20" s="123"/>
      <c r="M20" s="123"/>
      <c r="N20" s="124"/>
      <c r="O20" s="122">
        <v>13021</v>
      </c>
      <c r="P20" s="123"/>
      <c r="Q20" s="123"/>
      <c r="R20" s="124"/>
      <c r="S20" s="122">
        <v>1191</v>
      </c>
      <c r="T20" s="123"/>
      <c r="U20" s="123"/>
      <c r="V20" s="124"/>
      <c r="W20" s="122">
        <f>SUM(W22:Z33)</f>
        <v>0</v>
      </c>
      <c r="X20" s="123"/>
      <c r="Y20" s="123"/>
      <c r="Z20" s="253"/>
    </row>
    <row r="21" spans="1:26" s="1" customFormat="1" ht="16.5" customHeight="1" thickBot="1" thickTop="1">
      <c r="A21" s="248" t="s">
        <v>107</v>
      </c>
      <c r="B21" s="249"/>
      <c r="C21" s="249"/>
      <c r="D21" s="249"/>
      <c r="E21" s="249"/>
      <c r="F21" s="250"/>
      <c r="G21" s="122">
        <f>SUM(G22:J33)</f>
        <v>22053</v>
      </c>
      <c r="H21" s="123"/>
      <c r="I21" s="123"/>
      <c r="J21" s="124"/>
      <c r="K21" s="122">
        <f>SUM(K22:N33)</f>
        <v>5516</v>
      </c>
      <c r="L21" s="123"/>
      <c r="M21" s="123"/>
      <c r="N21" s="124"/>
      <c r="O21" s="122">
        <f>SUM(O22:R33)</f>
        <v>15084</v>
      </c>
      <c r="P21" s="123"/>
      <c r="Q21" s="123"/>
      <c r="R21" s="124"/>
      <c r="S21" s="122">
        <f>SUM(S22:V33)</f>
        <v>1453</v>
      </c>
      <c r="T21" s="123"/>
      <c r="U21" s="123"/>
      <c r="V21" s="124"/>
      <c r="W21" s="122">
        <f>SUM(W23:Z34)</f>
        <v>0</v>
      </c>
      <c r="X21" s="123"/>
      <c r="Y21" s="123"/>
      <c r="Z21" s="253"/>
    </row>
    <row r="22" spans="1:26" s="1" customFormat="1" ht="16.5" customHeight="1" thickTop="1">
      <c r="A22" s="282" t="s">
        <v>72</v>
      </c>
      <c r="B22" s="242" t="s">
        <v>60</v>
      </c>
      <c r="C22" s="243"/>
      <c r="D22" s="243"/>
      <c r="E22" s="243"/>
      <c r="F22" s="244"/>
      <c r="G22" s="242">
        <f>SUM(K22:S22)</f>
        <v>1662</v>
      </c>
      <c r="H22" s="243"/>
      <c r="I22" s="243"/>
      <c r="J22" s="244"/>
      <c r="K22" s="109">
        <v>445</v>
      </c>
      <c r="L22" s="110"/>
      <c r="M22" s="110"/>
      <c r="N22" s="111"/>
      <c r="O22" s="109">
        <v>1097</v>
      </c>
      <c r="P22" s="110"/>
      <c r="Q22" s="110"/>
      <c r="R22" s="111"/>
      <c r="S22" s="109">
        <v>120</v>
      </c>
      <c r="T22" s="110"/>
      <c r="U22" s="110"/>
      <c r="V22" s="111"/>
      <c r="W22" s="109" t="s">
        <v>97</v>
      </c>
      <c r="X22" s="110"/>
      <c r="Y22" s="110"/>
      <c r="Z22" s="255"/>
    </row>
    <row r="23" spans="1:26" s="1" customFormat="1" ht="16.5" customHeight="1">
      <c r="A23" s="282"/>
      <c r="B23" s="235" t="s">
        <v>98</v>
      </c>
      <c r="C23" s="236"/>
      <c r="D23" s="236"/>
      <c r="E23" s="236"/>
      <c r="F23" s="237"/>
      <c r="G23" s="242">
        <f aca="true" t="shared" si="0" ref="G23:G32">SUM(K23:S23)</f>
        <v>1595</v>
      </c>
      <c r="H23" s="243"/>
      <c r="I23" s="243"/>
      <c r="J23" s="244"/>
      <c r="K23" s="235">
        <v>453</v>
      </c>
      <c r="L23" s="236"/>
      <c r="M23" s="236"/>
      <c r="N23" s="237"/>
      <c r="O23" s="235">
        <v>1025</v>
      </c>
      <c r="P23" s="236"/>
      <c r="Q23" s="236"/>
      <c r="R23" s="237"/>
      <c r="S23" s="235">
        <v>117</v>
      </c>
      <c r="T23" s="236"/>
      <c r="U23" s="236"/>
      <c r="V23" s="237"/>
      <c r="W23" s="235" t="s">
        <v>97</v>
      </c>
      <c r="X23" s="236"/>
      <c r="Y23" s="236"/>
      <c r="Z23" s="254"/>
    </row>
    <row r="24" spans="1:26" s="1" customFormat="1" ht="16.5" customHeight="1">
      <c r="A24" s="282"/>
      <c r="B24" s="235" t="s">
        <v>0</v>
      </c>
      <c r="C24" s="236"/>
      <c r="D24" s="236"/>
      <c r="E24" s="236"/>
      <c r="F24" s="237"/>
      <c r="G24" s="242">
        <f t="shared" si="0"/>
        <v>1724</v>
      </c>
      <c r="H24" s="243"/>
      <c r="I24" s="243"/>
      <c r="J24" s="244"/>
      <c r="K24" s="235">
        <v>481</v>
      </c>
      <c r="L24" s="236"/>
      <c r="M24" s="236"/>
      <c r="N24" s="237"/>
      <c r="O24" s="235">
        <v>1134</v>
      </c>
      <c r="P24" s="236"/>
      <c r="Q24" s="236"/>
      <c r="R24" s="237"/>
      <c r="S24" s="235">
        <v>109</v>
      </c>
      <c r="T24" s="236"/>
      <c r="U24" s="236"/>
      <c r="V24" s="237"/>
      <c r="W24" s="235" t="s">
        <v>97</v>
      </c>
      <c r="X24" s="236"/>
      <c r="Y24" s="236"/>
      <c r="Z24" s="254"/>
    </row>
    <row r="25" spans="1:26" s="1" customFormat="1" ht="16.5" customHeight="1">
      <c r="A25" s="282"/>
      <c r="B25" s="235" t="s">
        <v>1</v>
      </c>
      <c r="C25" s="236"/>
      <c r="D25" s="236"/>
      <c r="E25" s="236"/>
      <c r="F25" s="237"/>
      <c r="G25" s="242">
        <f t="shared" si="0"/>
        <v>1862</v>
      </c>
      <c r="H25" s="243"/>
      <c r="I25" s="243"/>
      <c r="J25" s="244"/>
      <c r="K25" s="235">
        <v>438</v>
      </c>
      <c r="L25" s="236"/>
      <c r="M25" s="236"/>
      <c r="N25" s="237"/>
      <c r="O25" s="235">
        <v>1297</v>
      </c>
      <c r="P25" s="236"/>
      <c r="Q25" s="236"/>
      <c r="R25" s="237"/>
      <c r="S25" s="235">
        <v>127</v>
      </c>
      <c r="T25" s="236"/>
      <c r="U25" s="236"/>
      <c r="V25" s="237"/>
      <c r="W25" s="235" t="s">
        <v>97</v>
      </c>
      <c r="X25" s="236"/>
      <c r="Y25" s="236"/>
      <c r="Z25" s="254"/>
    </row>
    <row r="26" spans="1:26" s="1" customFormat="1" ht="16.5" customHeight="1">
      <c r="A26" s="282"/>
      <c r="B26" s="235" t="s">
        <v>2</v>
      </c>
      <c r="C26" s="236"/>
      <c r="D26" s="236"/>
      <c r="E26" s="236"/>
      <c r="F26" s="237"/>
      <c r="G26" s="242">
        <f t="shared" si="0"/>
        <v>1769</v>
      </c>
      <c r="H26" s="243"/>
      <c r="I26" s="243"/>
      <c r="J26" s="244"/>
      <c r="K26" s="235">
        <v>408</v>
      </c>
      <c r="L26" s="236"/>
      <c r="M26" s="236"/>
      <c r="N26" s="237"/>
      <c r="O26" s="235">
        <v>1249</v>
      </c>
      <c r="P26" s="236"/>
      <c r="Q26" s="236"/>
      <c r="R26" s="237"/>
      <c r="S26" s="235">
        <v>112</v>
      </c>
      <c r="T26" s="236"/>
      <c r="U26" s="236"/>
      <c r="V26" s="237"/>
      <c r="W26" s="235" t="s">
        <v>97</v>
      </c>
      <c r="X26" s="236"/>
      <c r="Y26" s="236"/>
      <c r="Z26" s="254"/>
    </row>
    <row r="27" spans="1:26" s="1" customFormat="1" ht="16.5" customHeight="1">
      <c r="A27" s="282"/>
      <c r="B27" s="235" t="s">
        <v>99</v>
      </c>
      <c r="C27" s="236"/>
      <c r="D27" s="236"/>
      <c r="E27" s="236"/>
      <c r="F27" s="237"/>
      <c r="G27" s="242">
        <f t="shared" si="0"/>
        <v>1967</v>
      </c>
      <c r="H27" s="243"/>
      <c r="I27" s="243"/>
      <c r="J27" s="244"/>
      <c r="K27" s="235">
        <v>477</v>
      </c>
      <c r="L27" s="236"/>
      <c r="M27" s="236"/>
      <c r="N27" s="237"/>
      <c r="O27" s="235">
        <v>1378</v>
      </c>
      <c r="P27" s="236"/>
      <c r="Q27" s="236"/>
      <c r="R27" s="237"/>
      <c r="S27" s="235">
        <v>112</v>
      </c>
      <c r="T27" s="236"/>
      <c r="U27" s="236"/>
      <c r="V27" s="237"/>
      <c r="W27" s="235" t="s">
        <v>97</v>
      </c>
      <c r="X27" s="236"/>
      <c r="Y27" s="236"/>
      <c r="Z27" s="254"/>
    </row>
    <row r="28" spans="1:26" s="1" customFormat="1" ht="16.5" customHeight="1">
      <c r="A28" s="282"/>
      <c r="B28" s="235" t="s">
        <v>3</v>
      </c>
      <c r="C28" s="236"/>
      <c r="D28" s="236"/>
      <c r="E28" s="236"/>
      <c r="F28" s="237"/>
      <c r="G28" s="242">
        <f t="shared" si="0"/>
        <v>1989</v>
      </c>
      <c r="H28" s="243"/>
      <c r="I28" s="243"/>
      <c r="J28" s="244"/>
      <c r="K28" s="235">
        <v>506</v>
      </c>
      <c r="L28" s="236"/>
      <c r="M28" s="236"/>
      <c r="N28" s="237"/>
      <c r="O28" s="235">
        <v>1373</v>
      </c>
      <c r="P28" s="236"/>
      <c r="Q28" s="236"/>
      <c r="R28" s="237"/>
      <c r="S28" s="235">
        <v>110</v>
      </c>
      <c r="T28" s="236"/>
      <c r="U28" s="236"/>
      <c r="V28" s="237"/>
      <c r="W28" s="235" t="s">
        <v>97</v>
      </c>
      <c r="X28" s="236"/>
      <c r="Y28" s="236"/>
      <c r="Z28" s="254"/>
    </row>
    <row r="29" spans="1:26" s="1" customFormat="1" ht="16.5" customHeight="1">
      <c r="A29" s="282"/>
      <c r="B29" s="235" t="s">
        <v>4</v>
      </c>
      <c r="C29" s="236"/>
      <c r="D29" s="236"/>
      <c r="E29" s="236"/>
      <c r="F29" s="237"/>
      <c r="G29" s="242">
        <f t="shared" si="0"/>
        <v>1851</v>
      </c>
      <c r="H29" s="243"/>
      <c r="I29" s="243"/>
      <c r="J29" s="244"/>
      <c r="K29" s="235">
        <v>373</v>
      </c>
      <c r="L29" s="236"/>
      <c r="M29" s="236"/>
      <c r="N29" s="237"/>
      <c r="O29" s="235">
        <v>1368</v>
      </c>
      <c r="P29" s="236"/>
      <c r="Q29" s="236"/>
      <c r="R29" s="237"/>
      <c r="S29" s="235">
        <v>110</v>
      </c>
      <c r="T29" s="236"/>
      <c r="U29" s="236"/>
      <c r="V29" s="237"/>
      <c r="W29" s="235" t="s">
        <v>97</v>
      </c>
      <c r="X29" s="236"/>
      <c r="Y29" s="236"/>
      <c r="Z29" s="254"/>
    </row>
    <row r="30" spans="1:26" s="1" customFormat="1" ht="16.5" customHeight="1">
      <c r="A30" s="282"/>
      <c r="B30" s="235" t="s">
        <v>5</v>
      </c>
      <c r="C30" s="236"/>
      <c r="D30" s="236"/>
      <c r="E30" s="236"/>
      <c r="F30" s="237"/>
      <c r="G30" s="242">
        <f t="shared" si="0"/>
        <v>1843</v>
      </c>
      <c r="H30" s="243"/>
      <c r="I30" s="243"/>
      <c r="J30" s="244"/>
      <c r="K30" s="235">
        <v>424</v>
      </c>
      <c r="L30" s="236"/>
      <c r="M30" s="236"/>
      <c r="N30" s="237"/>
      <c r="O30" s="235">
        <v>1301</v>
      </c>
      <c r="P30" s="236"/>
      <c r="Q30" s="236"/>
      <c r="R30" s="237"/>
      <c r="S30" s="235">
        <v>118</v>
      </c>
      <c r="T30" s="236"/>
      <c r="U30" s="236"/>
      <c r="V30" s="237"/>
      <c r="W30" s="235" t="s">
        <v>97</v>
      </c>
      <c r="X30" s="236"/>
      <c r="Y30" s="236"/>
      <c r="Z30" s="254"/>
    </row>
    <row r="31" spans="1:26" s="1" customFormat="1" ht="16.5" customHeight="1">
      <c r="A31" s="282"/>
      <c r="B31" s="235" t="s">
        <v>6</v>
      </c>
      <c r="C31" s="236"/>
      <c r="D31" s="236"/>
      <c r="E31" s="236"/>
      <c r="F31" s="237"/>
      <c r="G31" s="242">
        <f t="shared" si="0"/>
        <v>1771</v>
      </c>
      <c r="H31" s="243"/>
      <c r="I31" s="243"/>
      <c r="J31" s="244"/>
      <c r="K31" s="235">
        <v>482</v>
      </c>
      <c r="L31" s="236"/>
      <c r="M31" s="236"/>
      <c r="N31" s="237"/>
      <c r="O31" s="235">
        <v>1172</v>
      </c>
      <c r="P31" s="236"/>
      <c r="Q31" s="236"/>
      <c r="R31" s="237"/>
      <c r="S31" s="235">
        <v>117</v>
      </c>
      <c r="T31" s="236"/>
      <c r="U31" s="236"/>
      <c r="V31" s="237"/>
      <c r="W31" s="235" t="s">
        <v>97</v>
      </c>
      <c r="X31" s="236"/>
      <c r="Y31" s="236"/>
      <c r="Z31" s="254"/>
    </row>
    <row r="32" spans="1:26" s="1" customFormat="1" ht="16.5" customHeight="1">
      <c r="A32" s="282"/>
      <c r="B32" s="235" t="s">
        <v>7</v>
      </c>
      <c r="C32" s="236"/>
      <c r="D32" s="236"/>
      <c r="E32" s="236"/>
      <c r="F32" s="237"/>
      <c r="G32" s="242">
        <f t="shared" si="0"/>
        <v>1900</v>
      </c>
      <c r="H32" s="243"/>
      <c r="I32" s="243"/>
      <c r="J32" s="244"/>
      <c r="K32" s="235">
        <v>493</v>
      </c>
      <c r="L32" s="236"/>
      <c r="M32" s="236"/>
      <c r="N32" s="237"/>
      <c r="O32" s="235">
        <v>1259</v>
      </c>
      <c r="P32" s="236"/>
      <c r="Q32" s="236"/>
      <c r="R32" s="237"/>
      <c r="S32" s="235">
        <v>148</v>
      </c>
      <c r="T32" s="236"/>
      <c r="U32" s="236"/>
      <c r="V32" s="237"/>
      <c r="W32" s="235" t="s">
        <v>97</v>
      </c>
      <c r="X32" s="236"/>
      <c r="Y32" s="236"/>
      <c r="Z32" s="254"/>
    </row>
    <row r="33" spans="1:26" s="1" customFormat="1" ht="16.5" customHeight="1" thickBot="1">
      <c r="A33" s="283"/>
      <c r="B33" s="265" t="s">
        <v>8</v>
      </c>
      <c r="C33" s="266"/>
      <c r="D33" s="266"/>
      <c r="E33" s="266"/>
      <c r="F33" s="267"/>
      <c r="G33" s="265">
        <f>SUM(K33:V33)</f>
        <v>2120</v>
      </c>
      <c r="H33" s="266"/>
      <c r="I33" s="266"/>
      <c r="J33" s="267"/>
      <c r="K33" s="265">
        <v>536</v>
      </c>
      <c r="L33" s="266"/>
      <c r="M33" s="266"/>
      <c r="N33" s="267"/>
      <c r="O33" s="265">
        <v>1431</v>
      </c>
      <c r="P33" s="266"/>
      <c r="Q33" s="266"/>
      <c r="R33" s="267"/>
      <c r="S33" s="265">
        <v>153</v>
      </c>
      <c r="T33" s="266"/>
      <c r="U33" s="266"/>
      <c r="V33" s="267"/>
      <c r="W33" s="265" t="s">
        <v>97</v>
      </c>
      <c r="X33" s="266"/>
      <c r="Y33" s="266"/>
      <c r="Z33" s="284"/>
    </row>
    <row r="34" spans="7:10" s="1" customFormat="1" ht="20.25" customHeight="1">
      <c r="G34" s="86" t="s">
        <v>100</v>
      </c>
      <c r="H34" s="86"/>
      <c r="I34" s="86"/>
      <c r="J34" s="86"/>
    </row>
    <row r="35" s="1" customFormat="1" ht="20.25" customHeight="1"/>
    <row r="36" s="1" customFormat="1" ht="20.25" customHeight="1"/>
    <row r="37" s="1" customFormat="1" ht="20.25" customHeight="1"/>
    <row r="39" spans="38:43" ht="13.5">
      <c r="AL39" s="56"/>
      <c r="AM39" s="56"/>
      <c r="AN39" s="56" t="s">
        <v>116</v>
      </c>
      <c r="AO39" s="56" t="s">
        <v>117</v>
      </c>
      <c r="AP39" s="56" t="s">
        <v>118</v>
      </c>
      <c r="AQ39" s="56" t="s">
        <v>119</v>
      </c>
    </row>
    <row r="40" spans="38:43" ht="13.5">
      <c r="AL40" s="82"/>
      <c r="AM40" s="81" t="s">
        <v>18</v>
      </c>
      <c r="AN40" s="81">
        <v>4558</v>
      </c>
      <c r="AO40" s="81">
        <v>4681</v>
      </c>
      <c r="AP40" s="83">
        <v>5213</v>
      </c>
      <c r="AQ40" s="88">
        <v>5516</v>
      </c>
    </row>
    <row r="41" spans="38:43" ht="13.5">
      <c r="AL41" s="82"/>
      <c r="AM41" s="81" t="s">
        <v>82</v>
      </c>
      <c r="AN41" s="81">
        <v>12688</v>
      </c>
      <c r="AO41" s="81">
        <v>11617</v>
      </c>
      <c r="AP41" s="83">
        <v>13022</v>
      </c>
      <c r="AQ41" s="88">
        <v>15084</v>
      </c>
    </row>
    <row r="42" spans="38:43" ht="13.5">
      <c r="AL42" s="81"/>
      <c r="AM42" s="81" t="s">
        <v>19</v>
      </c>
      <c r="AN42" s="81">
        <v>514</v>
      </c>
      <c r="AO42" s="81">
        <v>731</v>
      </c>
      <c r="AP42" s="81">
        <v>1193</v>
      </c>
      <c r="AQ42" s="81">
        <v>1453</v>
      </c>
    </row>
    <row r="43" spans="33:43" ht="13.5"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84"/>
    </row>
    <row r="51" s="1" customFormat="1" ht="16.5" customHeight="1">
      <c r="A51" s="1" t="s">
        <v>93</v>
      </c>
    </row>
    <row r="52" s="1" customFormat="1" ht="16.5" customHeight="1">
      <c r="AD52" s="50" t="s">
        <v>62</v>
      </c>
    </row>
    <row r="53" spans="2:34" s="1" customFormat="1" ht="15" customHeight="1">
      <c r="B53" s="14"/>
      <c r="C53" s="15"/>
      <c r="D53" s="11"/>
      <c r="E53" s="197" t="s">
        <v>17</v>
      </c>
      <c r="F53" s="197"/>
      <c r="G53" s="197"/>
      <c r="H53" s="198"/>
      <c r="I53" s="196" t="s">
        <v>11</v>
      </c>
      <c r="J53" s="197"/>
      <c r="K53" s="198"/>
      <c r="L53" s="196" t="s">
        <v>12</v>
      </c>
      <c r="M53" s="197"/>
      <c r="N53" s="198"/>
      <c r="O53" s="196" t="s">
        <v>13</v>
      </c>
      <c r="P53" s="197"/>
      <c r="Q53" s="198"/>
      <c r="R53" s="196" t="s">
        <v>14</v>
      </c>
      <c r="S53" s="197"/>
      <c r="T53" s="198"/>
      <c r="U53" s="196" t="s">
        <v>15</v>
      </c>
      <c r="V53" s="197"/>
      <c r="W53" s="198"/>
      <c r="X53" s="196" t="s">
        <v>16</v>
      </c>
      <c r="Y53" s="197"/>
      <c r="Z53" s="198"/>
      <c r="AA53" s="196" t="s">
        <v>9</v>
      </c>
      <c r="AB53" s="197"/>
      <c r="AC53" s="197"/>
      <c r="AD53" s="198"/>
      <c r="AE53" s="184" t="s">
        <v>53</v>
      </c>
      <c r="AF53" s="185"/>
      <c r="AG53" s="185"/>
      <c r="AH53" s="186"/>
    </row>
    <row r="54" spans="2:34" s="1" customFormat="1" ht="15" customHeight="1">
      <c r="B54" s="199" t="s">
        <v>64</v>
      </c>
      <c r="C54" s="200"/>
      <c r="D54" s="200"/>
      <c r="E54" s="200"/>
      <c r="F54" s="12"/>
      <c r="G54" s="12"/>
      <c r="H54" s="13"/>
      <c r="I54" s="199"/>
      <c r="J54" s="200"/>
      <c r="K54" s="201"/>
      <c r="L54" s="199"/>
      <c r="M54" s="200"/>
      <c r="N54" s="201"/>
      <c r="O54" s="199"/>
      <c r="P54" s="200"/>
      <c r="Q54" s="201"/>
      <c r="R54" s="199"/>
      <c r="S54" s="200"/>
      <c r="T54" s="201"/>
      <c r="U54" s="199"/>
      <c r="V54" s="200"/>
      <c r="W54" s="201"/>
      <c r="X54" s="199"/>
      <c r="Y54" s="200"/>
      <c r="Z54" s="201"/>
      <c r="AA54" s="199"/>
      <c r="AB54" s="200"/>
      <c r="AC54" s="200"/>
      <c r="AD54" s="201"/>
      <c r="AE54" s="184" t="s">
        <v>52</v>
      </c>
      <c r="AF54" s="185"/>
      <c r="AG54" s="185"/>
      <c r="AH54" s="186"/>
    </row>
    <row r="55" spans="2:34" s="1" customFormat="1" ht="15" customHeight="1">
      <c r="B55" s="259" t="s">
        <v>90</v>
      </c>
      <c r="C55" s="260"/>
      <c r="D55" s="16" t="s">
        <v>34</v>
      </c>
      <c r="E55" s="17"/>
      <c r="F55" s="18"/>
      <c r="G55" s="18"/>
      <c r="H55" s="19"/>
      <c r="I55" s="115">
        <v>788</v>
      </c>
      <c r="J55" s="116"/>
      <c r="K55" s="117"/>
      <c r="L55" s="115">
        <v>2498</v>
      </c>
      <c r="M55" s="116"/>
      <c r="N55" s="117"/>
      <c r="O55" s="115">
        <v>1974</v>
      </c>
      <c r="P55" s="116"/>
      <c r="Q55" s="117"/>
      <c r="R55" s="115">
        <v>1380</v>
      </c>
      <c r="S55" s="116"/>
      <c r="T55" s="117"/>
      <c r="U55" s="115">
        <v>1398</v>
      </c>
      <c r="V55" s="116"/>
      <c r="W55" s="117"/>
      <c r="X55" s="115">
        <v>1056</v>
      </c>
      <c r="Y55" s="116"/>
      <c r="Z55" s="117"/>
      <c r="AA55" s="115">
        <f>SUM(I55:X55)</f>
        <v>9094</v>
      </c>
      <c r="AB55" s="116"/>
      <c r="AC55" s="116"/>
      <c r="AD55" s="117"/>
      <c r="AE55" s="112">
        <v>79456</v>
      </c>
      <c r="AF55" s="113"/>
      <c r="AG55" s="113"/>
      <c r="AH55" s="114"/>
    </row>
    <row r="56" spans="2:34" s="1" customFormat="1" ht="15" customHeight="1">
      <c r="B56" s="261"/>
      <c r="C56" s="262"/>
      <c r="D56" s="20" t="s">
        <v>50</v>
      </c>
      <c r="E56" s="21"/>
      <c r="F56" s="22"/>
      <c r="G56" s="22"/>
      <c r="H56" s="23"/>
      <c r="I56" s="100">
        <v>191</v>
      </c>
      <c r="J56" s="101"/>
      <c r="K56" s="102"/>
      <c r="L56" s="100">
        <v>577</v>
      </c>
      <c r="M56" s="101"/>
      <c r="N56" s="102"/>
      <c r="O56" s="100">
        <v>427</v>
      </c>
      <c r="P56" s="101"/>
      <c r="Q56" s="102"/>
      <c r="R56" s="100">
        <v>263</v>
      </c>
      <c r="S56" s="101"/>
      <c r="T56" s="102"/>
      <c r="U56" s="100">
        <v>254</v>
      </c>
      <c r="V56" s="101"/>
      <c r="W56" s="102"/>
      <c r="X56" s="100">
        <v>231</v>
      </c>
      <c r="Y56" s="101"/>
      <c r="Z56" s="102"/>
      <c r="AA56" s="100">
        <f aca="true" t="shared" si="1" ref="AA56:AA64">SUM(I56:X56)</f>
        <v>1943</v>
      </c>
      <c r="AB56" s="101"/>
      <c r="AC56" s="101"/>
      <c r="AD56" s="102"/>
      <c r="AE56" s="7"/>
      <c r="AF56" s="8"/>
      <c r="AG56" s="8"/>
      <c r="AH56" s="9"/>
    </row>
    <row r="57" spans="2:34" s="1" customFormat="1" ht="15" customHeight="1">
      <c r="B57" s="261"/>
      <c r="C57" s="262"/>
      <c r="D57" s="20" t="s">
        <v>51</v>
      </c>
      <c r="E57" s="21"/>
      <c r="F57" s="22"/>
      <c r="G57" s="22"/>
      <c r="H57" s="23"/>
      <c r="I57" s="100">
        <v>597</v>
      </c>
      <c r="J57" s="101"/>
      <c r="K57" s="102"/>
      <c r="L57" s="100">
        <v>1921</v>
      </c>
      <c r="M57" s="101"/>
      <c r="N57" s="102"/>
      <c r="O57" s="100">
        <v>1547</v>
      </c>
      <c r="P57" s="101"/>
      <c r="Q57" s="102"/>
      <c r="R57" s="100">
        <v>1117</v>
      </c>
      <c r="S57" s="101"/>
      <c r="T57" s="102"/>
      <c r="U57" s="100">
        <v>1144</v>
      </c>
      <c r="V57" s="101"/>
      <c r="W57" s="102"/>
      <c r="X57" s="100">
        <v>825</v>
      </c>
      <c r="Y57" s="101"/>
      <c r="Z57" s="102"/>
      <c r="AA57" s="100">
        <f t="shared" si="1"/>
        <v>7151</v>
      </c>
      <c r="AB57" s="101"/>
      <c r="AC57" s="101"/>
      <c r="AD57" s="102"/>
      <c r="AE57" s="7"/>
      <c r="AF57" s="8"/>
      <c r="AG57" s="8"/>
      <c r="AH57" s="9"/>
    </row>
    <row r="58" spans="2:34" s="1" customFormat="1" ht="15" customHeight="1">
      <c r="B58" s="261"/>
      <c r="C58" s="262"/>
      <c r="D58" s="24" t="s">
        <v>35</v>
      </c>
      <c r="E58" s="25"/>
      <c r="F58" s="26"/>
      <c r="G58" s="26"/>
      <c r="H58" s="27"/>
      <c r="I58" s="103">
        <v>7</v>
      </c>
      <c r="J58" s="104"/>
      <c r="K58" s="105"/>
      <c r="L58" s="103">
        <v>83</v>
      </c>
      <c r="M58" s="104"/>
      <c r="N58" s="105"/>
      <c r="O58" s="103">
        <v>97</v>
      </c>
      <c r="P58" s="104"/>
      <c r="Q58" s="105"/>
      <c r="R58" s="103">
        <v>70</v>
      </c>
      <c r="S58" s="104"/>
      <c r="T58" s="105"/>
      <c r="U58" s="103">
        <v>64</v>
      </c>
      <c r="V58" s="104"/>
      <c r="W58" s="105"/>
      <c r="X58" s="103">
        <v>66</v>
      </c>
      <c r="Y58" s="104"/>
      <c r="Z58" s="105"/>
      <c r="AA58" s="103">
        <f t="shared" si="1"/>
        <v>387</v>
      </c>
      <c r="AB58" s="104"/>
      <c r="AC58" s="104"/>
      <c r="AD58" s="105"/>
      <c r="AE58" s="10"/>
      <c r="AF58" s="4"/>
      <c r="AG58" s="4"/>
      <c r="AH58" s="5"/>
    </row>
    <row r="59" spans="2:34" s="1" customFormat="1" ht="15" customHeight="1" thickBot="1">
      <c r="B59" s="263"/>
      <c r="C59" s="264"/>
      <c r="D59" s="90" t="s">
        <v>49</v>
      </c>
      <c r="E59" s="91"/>
      <c r="F59" s="91"/>
      <c r="G59" s="91"/>
      <c r="H59" s="121"/>
      <c r="I59" s="190">
        <f>I55+I58</f>
        <v>795</v>
      </c>
      <c r="J59" s="191"/>
      <c r="K59" s="192"/>
      <c r="L59" s="190">
        <f>L55+L58</f>
        <v>2581</v>
      </c>
      <c r="M59" s="191"/>
      <c r="N59" s="192"/>
      <c r="O59" s="190">
        <f>O55+O58</f>
        <v>2071</v>
      </c>
      <c r="P59" s="191"/>
      <c r="Q59" s="192"/>
      <c r="R59" s="190">
        <f>R55+R58</f>
        <v>1450</v>
      </c>
      <c r="S59" s="191"/>
      <c r="T59" s="192"/>
      <c r="U59" s="190">
        <f>U55+U58</f>
        <v>1462</v>
      </c>
      <c r="V59" s="191"/>
      <c r="W59" s="192"/>
      <c r="X59" s="190">
        <f>X55+X58</f>
        <v>1122</v>
      </c>
      <c r="Y59" s="191"/>
      <c r="Z59" s="192"/>
      <c r="AA59" s="190">
        <f t="shared" si="1"/>
        <v>9481</v>
      </c>
      <c r="AB59" s="191"/>
      <c r="AC59" s="191"/>
      <c r="AD59" s="192"/>
      <c r="AE59" s="170">
        <f>AA55/AE55</f>
        <v>0.11445328231977446</v>
      </c>
      <c r="AF59" s="171"/>
      <c r="AG59" s="171"/>
      <c r="AH59" s="172"/>
    </row>
    <row r="60" spans="2:34" s="1" customFormat="1" ht="15" customHeight="1" thickTop="1">
      <c r="B60" s="259" t="s">
        <v>108</v>
      </c>
      <c r="C60" s="260"/>
      <c r="D60" s="16" t="s">
        <v>34</v>
      </c>
      <c r="E60" s="17"/>
      <c r="F60" s="18"/>
      <c r="G60" s="18"/>
      <c r="H60" s="19"/>
      <c r="I60" s="115">
        <v>919</v>
      </c>
      <c r="J60" s="116"/>
      <c r="K60" s="117"/>
      <c r="L60" s="115">
        <f>L61+L62</f>
        <v>3303</v>
      </c>
      <c r="M60" s="116"/>
      <c r="N60" s="117"/>
      <c r="O60" s="115">
        <f>O61+O62</f>
        <v>2497</v>
      </c>
      <c r="P60" s="116"/>
      <c r="Q60" s="117"/>
      <c r="R60" s="115">
        <f>R61+R62</f>
        <v>1584</v>
      </c>
      <c r="S60" s="116"/>
      <c r="T60" s="117"/>
      <c r="U60" s="115">
        <f>U61+U62</f>
        <v>1503</v>
      </c>
      <c r="V60" s="116"/>
      <c r="W60" s="117"/>
      <c r="X60" s="115">
        <f>X61+X62</f>
        <v>1180</v>
      </c>
      <c r="Y60" s="116"/>
      <c r="Z60" s="117"/>
      <c r="AA60" s="115">
        <f t="shared" si="1"/>
        <v>10986</v>
      </c>
      <c r="AB60" s="116"/>
      <c r="AC60" s="116"/>
      <c r="AD60" s="117"/>
      <c r="AE60" s="112">
        <v>82314</v>
      </c>
      <c r="AF60" s="113"/>
      <c r="AG60" s="113"/>
      <c r="AH60" s="114"/>
    </row>
    <row r="61" spans="2:34" s="1" customFormat="1" ht="15" customHeight="1">
      <c r="B61" s="261"/>
      <c r="C61" s="262"/>
      <c r="D61" s="20" t="s">
        <v>50</v>
      </c>
      <c r="E61" s="21"/>
      <c r="F61" s="22"/>
      <c r="G61" s="22"/>
      <c r="H61" s="23"/>
      <c r="I61" s="100">
        <v>234</v>
      </c>
      <c r="J61" s="101"/>
      <c r="K61" s="102"/>
      <c r="L61" s="100">
        <v>762</v>
      </c>
      <c r="M61" s="101"/>
      <c r="N61" s="102"/>
      <c r="O61" s="100">
        <v>558</v>
      </c>
      <c r="P61" s="101"/>
      <c r="Q61" s="102"/>
      <c r="R61" s="100">
        <v>320</v>
      </c>
      <c r="S61" s="101"/>
      <c r="T61" s="102"/>
      <c r="U61" s="100">
        <v>286</v>
      </c>
      <c r="V61" s="101"/>
      <c r="W61" s="102"/>
      <c r="X61" s="100">
        <v>230</v>
      </c>
      <c r="Y61" s="101"/>
      <c r="Z61" s="102"/>
      <c r="AA61" s="100">
        <f t="shared" si="1"/>
        <v>2390</v>
      </c>
      <c r="AB61" s="101"/>
      <c r="AC61" s="101"/>
      <c r="AD61" s="102"/>
      <c r="AE61" s="7"/>
      <c r="AF61" s="8"/>
      <c r="AG61" s="8"/>
      <c r="AH61" s="9"/>
    </row>
    <row r="62" spans="2:34" s="1" customFormat="1" ht="15" customHeight="1">
      <c r="B62" s="261"/>
      <c r="C62" s="262"/>
      <c r="D62" s="20" t="s">
        <v>51</v>
      </c>
      <c r="E62" s="21"/>
      <c r="F62" s="22"/>
      <c r="G62" s="22"/>
      <c r="H62" s="23"/>
      <c r="I62" s="100">
        <v>685</v>
      </c>
      <c r="J62" s="101"/>
      <c r="K62" s="102"/>
      <c r="L62" s="100">
        <v>2541</v>
      </c>
      <c r="M62" s="101"/>
      <c r="N62" s="102"/>
      <c r="O62" s="100">
        <v>1939</v>
      </c>
      <c r="P62" s="101"/>
      <c r="Q62" s="102"/>
      <c r="R62" s="100">
        <v>1264</v>
      </c>
      <c r="S62" s="101"/>
      <c r="T62" s="102"/>
      <c r="U62" s="100">
        <v>1217</v>
      </c>
      <c r="V62" s="101"/>
      <c r="W62" s="102"/>
      <c r="X62" s="100">
        <v>950</v>
      </c>
      <c r="Y62" s="101"/>
      <c r="Z62" s="102"/>
      <c r="AA62" s="100">
        <f t="shared" si="1"/>
        <v>8596</v>
      </c>
      <c r="AB62" s="101"/>
      <c r="AC62" s="101"/>
      <c r="AD62" s="102"/>
      <c r="AE62" s="7"/>
      <c r="AF62" s="8"/>
      <c r="AG62" s="8"/>
      <c r="AH62" s="9"/>
    </row>
    <row r="63" spans="2:34" s="1" customFormat="1" ht="15" customHeight="1">
      <c r="B63" s="261"/>
      <c r="C63" s="262"/>
      <c r="D63" s="24" t="s">
        <v>35</v>
      </c>
      <c r="E63" s="25"/>
      <c r="F63" s="26"/>
      <c r="G63" s="26"/>
      <c r="H63" s="27"/>
      <c r="I63" s="103">
        <v>5</v>
      </c>
      <c r="J63" s="104"/>
      <c r="K63" s="105"/>
      <c r="L63" s="103">
        <v>86</v>
      </c>
      <c r="M63" s="104"/>
      <c r="N63" s="105"/>
      <c r="O63" s="103">
        <v>140</v>
      </c>
      <c r="P63" s="104"/>
      <c r="Q63" s="105"/>
      <c r="R63" s="103">
        <v>83</v>
      </c>
      <c r="S63" s="104"/>
      <c r="T63" s="105"/>
      <c r="U63" s="103">
        <v>75</v>
      </c>
      <c r="V63" s="104"/>
      <c r="W63" s="105"/>
      <c r="X63" s="103">
        <v>67</v>
      </c>
      <c r="Y63" s="104"/>
      <c r="Z63" s="105"/>
      <c r="AA63" s="103">
        <f t="shared" si="1"/>
        <v>456</v>
      </c>
      <c r="AB63" s="104"/>
      <c r="AC63" s="104"/>
      <c r="AD63" s="105"/>
      <c r="AE63" s="10"/>
      <c r="AF63" s="4"/>
      <c r="AG63" s="4"/>
      <c r="AH63" s="5"/>
    </row>
    <row r="64" spans="2:34" s="1" customFormat="1" ht="15" customHeight="1" thickBot="1">
      <c r="B64" s="263"/>
      <c r="C64" s="264"/>
      <c r="D64" s="90" t="s">
        <v>49</v>
      </c>
      <c r="E64" s="91"/>
      <c r="F64" s="91"/>
      <c r="G64" s="91"/>
      <c r="H64" s="121"/>
      <c r="I64" s="190">
        <f>I60+I63</f>
        <v>924</v>
      </c>
      <c r="J64" s="191"/>
      <c r="K64" s="192"/>
      <c r="L64" s="190">
        <f>L60+L63</f>
        <v>3389</v>
      </c>
      <c r="M64" s="191"/>
      <c r="N64" s="192"/>
      <c r="O64" s="190">
        <f>O60+O63</f>
        <v>2637</v>
      </c>
      <c r="P64" s="191"/>
      <c r="Q64" s="192"/>
      <c r="R64" s="190">
        <f>R60+R63</f>
        <v>1667</v>
      </c>
      <c r="S64" s="191"/>
      <c r="T64" s="192"/>
      <c r="U64" s="190">
        <f>U60+U63</f>
        <v>1578</v>
      </c>
      <c r="V64" s="191"/>
      <c r="W64" s="192"/>
      <c r="X64" s="190">
        <f>X60+X63</f>
        <v>1247</v>
      </c>
      <c r="Y64" s="191"/>
      <c r="Z64" s="192"/>
      <c r="AA64" s="190">
        <f t="shared" si="1"/>
        <v>11442</v>
      </c>
      <c r="AB64" s="191"/>
      <c r="AC64" s="191"/>
      <c r="AD64" s="192"/>
      <c r="AE64" s="170">
        <f>AA60/AE60</f>
        <v>0.13346453823164953</v>
      </c>
      <c r="AF64" s="171"/>
      <c r="AG64" s="171"/>
      <c r="AH64" s="172"/>
    </row>
    <row r="65" spans="2:34" s="1" customFormat="1" ht="15" customHeight="1" thickTop="1">
      <c r="B65" s="118" t="s">
        <v>109</v>
      </c>
      <c r="C65" s="119"/>
      <c r="D65" s="16" t="s">
        <v>34</v>
      </c>
      <c r="E65" s="17"/>
      <c r="F65" s="18"/>
      <c r="G65" s="18"/>
      <c r="H65" s="19"/>
      <c r="I65" s="193">
        <f>I66+I67</f>
        <v>1465</v>
      </c>
      <c r="J65" s="194"/>
      <c r="K65" s="195"/>
      <c r="L65" s="193">
        <f>L66+L67</f>
        <v>4320</v>
      </c>
      <c r="M65" s="194"/>
      <c r="N65" s="195"/>
      <c r="O65" s="193">
        <f>O66+O67</f>
        <v>2759</v>
      </c>
      <c r="P65" s="194"/>
      <c r="Q65" s="195"/>
      <c r="R65" s="193">
        <f>R66+R67</f>
        <v>1630</v>
      </c>
      <c r="S65" s="194"/>
      <c r="T65" s="195"/>
      <c r="U65" s="193">
        <f>U66+U67</f>
        <v>1620</v>
      </c>
      <c r="V65" s="194"/>
      <c r="W65" s="195"/>
      <c r="X65" s="193">
        <f>X66+X67</f>
        <v>1322</v>
      </c>
      <c r="Y65" s="194"/>
      <c r="Z65" s="195"/>
      <c r="AA65" s="193">
        <f>SUM(I65:X65)</f>
        <v>13116</v>
      </c>
      <c r="AB65" s="194"/>
      <c r="AC65" s="194"/>
      <c r="AD65" s="195"/>
      <c r="AE65" s="216">
        <v>85422</v>
      </c>
      <c r="AF65" s="217"/>
      <c r="AG65" s="217"/>
      <c r="AH65" s="218"/>
    </row>
    <row r="66" spans="2:34" s="1" customFormat="1" ht="15" customHeight="1">
      <c r="B66" s="120"/>
      <c r="C66" s="93"/>
      <c r="D66" s="20" t="s">
        <v>50</v>
      </c>
      <c r="E66" s="21"/>
      <c r="F66" s="22"/>
      <c r="G66" s="22"/>
      <c r="H66" s="23"/>
      <c r="I66" s="100">
        <v>381</v>
      </c>
      <c r="J66" s="101"/>
      <c r="K66" s="102"/>
      <c r="L66" s="100">
        <v>1007</v>
      </c>
      <c r="M66" s="101"/>
      <c r="N66" s="102"/>
      <c r="O66" s="100">
        <v>611</v>
      </c>
      <c r="P66" s="101"/>
      <c r="Q66" s="102"/>
      <c r="R66" s="100">
        <v>317</v>
      </c>
      <c r="S66" s="101"/>
      <c r="T66" s="102"/>
      <c r="U66" s="100">
        <v>303</v>
      </c>
      <c r="V66" s="101"/>
      <c r="W66" s="102"/>
      <c r="X66" s="100">
        <v>271</v>
      </c>
      <c r="Y66" s="101"/>
      <c r="Z66" s="102"/>
      <c r="AA66" s="100">
        <f>SUM(I66:X66)</f>
        <v>2890</v>
      </c>
      <c r="AB66" s="101"/>
      <c r="AC66" s="101"/>
      <c r="AD66" s="102"/>
      <c r="AE66" s="7"/>
      <c r="AF66" s="8"/>
      <c r="AG66" s="8"/>
      <c r="AH66" s="9"/>
    </row>
    <row r="67" spans="2:34" s="1" customFormat="1" ht="15" customHeight="1">
      <c r="B67" s="120"/>
      <c r="C67" s="93"/>
      <c r="D67" s="20" t="s">
        <v>51</v>
      </c>
      <c r="E67" s="21"/>
      <c r="F67" s="22"/>
      <c r="G67" s="22"/>
      <c r="H67" s="23"/>
      <c r="I67" s="100">
        <v>1084</v>
      </c>
      <c r="J67" s="101"/>
      <c r="K67" s="102"/>
      <c r="L67" s="100">
        <v>3313</v>
      </c>
      <c r="M67" s="101"/>
      <c r="N67" s="102"/>
      <c r="O67" s="100">
        <v>2148</v>
      </c>
      <c r="P67" s="101"/>
      <c r="Q67" s="102"/>
      <c r="R67" s="100">
        <v>1313</v>
      </c>
      <c r="S67" s="101"/>
      <c r="T67" s="102"/>
      <c r="U67" s="100">
        <v>1317</v>
      </c>
      <c r="V67" s="101"/>
      <c r="W67" s="102"/>
      <c r="X67" s="100">
        <v>1051</v>
      </c>
      <c r="Y67" s="101"/>
      <c r="Z67" s="102"/>
      <c r="AA67" s="100">
        <f>SUM(I67:X67)</f>
        <v>10226</v>
      </c>
      <c r="AB67" s="101"/>
      <c r="AC67" s="101"/>
      <c r="AD67" s="102"/>
      <c r="AE67" s="7"/>
      <c r="AF67" s="8"/>
      <c r="AG67" s="8"/>
      <c r="AH67" s="9"/>
    </row>
    <row r="68" spans="2:34" s="1" customFormat="1" ht="15" customHeight="1">
      <c r="B68" s="120"/>
      <c r="C68" s="93"/>
      <c r="D68" s="24" t="s">
        <v>35</v>
      </c>
      <c r="E68" s="25"/>
      <c r="F68" s="26"/>
      <c r="G68" s="26"/>
      <c r="H68" s="27"/>
      <c r="I68" s="103">
        <v>18</v>
      </c>
      <c r="J68" s="104"/>
      <c r="K68" s="105"/>
      <c r="L68" s="103">
        <v>122</v>
      </c>
      <c r="M68" s="104"/>
      <c r="N68" s="105"/>
      <c r="O68" s="103">
        <v>141</v>
      </c>
      <c r="P68" s="104"/>
      <c r="Q68" s="105"/>
      <c r="R68" s="103">
        <v>85</v>
      </c>
      <c r="S68" s="104"/>
      <c r="T68" s="105"/>
      <c r="U68" s="103">
        <v>76</v>
      </c>
      <c r="V68" s="104"/>
      <c r="W68" s="105"/>
      <c r="X68" s="103">
        <v>77</v>
      </c>
      <c r="Y68" s="104"/>
      <c r="Z68" s="105"/>
      <c r="AA68" s="103">
        <f>SUM(I68:X68)</f>
        <v>519</v>
      </c>
      <c r="AB68" s="104"/>
      <c r="AC68" s="104"/>
      <c r="AD68" s="105"/>
      <c r="AE68" s="10"/>
      <c r="AF68" s="4"/>
      <c r="AG68" s="4"/>
      <c r="AH68" s="5"/>
    </row>
    <row r="69" spans="2:34" s="1" customFormat="1" ht="15" customHeight="1" thickBot="1">
      <c r="B69" s="92"/>
      <c r="C69" s="89"/>
      <c r="D69" s="90" t="s">
        <v>49</v>
      </c>
      <c r="E69" s="91"/>
      <c r="F69" s="91"/>
      <c r="G69" s="91"/>
      <c r="H69" s="121"/>
      <c r="I69" s="190">
        <f>I65+I68</f>
        <v>1483</v>
      </c>
      <c r="J69" s="191"/>
      <c r="K69" s="192"/>
      <c r="L69" s="190">
        <f>L65+L68</f>
        <v>4442</v>
      </c>
      <c r="M69" s="191"/>
      <c r="N69" s="192"/>
      <c r="O69" s="190">
        <f>O65+O68</f>
        <v>2900</v>
      </c>
      <c r="P69" s="191"/>
      <c r="Q69" s="192"/>
      <c r="R69" s="190">
        <f>R65+R68</f>
        <v>1715</v>
      </c>
      <c r="S69" s="191"/>
      <c r="T69" s="192"/>
      <c r="U69" s="190">
        <f>U65+U68</f>
        <v>1696</v>
      </c>
      <c r="V69" s="191"/>
      <c r="W69" s="192"/>
      <c r="X69" s="190">
        <f>X65+X68</f>
        <v>1399</v>
      </c>
      <c r="Y69" s="191"/>
      <c r="Z69" s="192"/>
      <c r="AA69" s="190">
        <f>SUM(I69:X69)</f>
        <v>13635</v>
      </c>
      <c r="AB69" s="191"/>
      <c r="AC69" s="191"/>
      <c r="AD69" s="192"/>
      <c r="AE69" s="170">
        <f>AA65/AE65</f>
        <v>0.1535435836201447</v>
      </c>
      <c r="AF69" s="171"/>
      <c r="AG69" s="171"/>
      <c r="AH69" s="172"/>
    </row>
    <row r="70" spans="2:34" s="3" customFormat="1" ht="16.5" customHeight="1" thickTop="1">
      <c r="B70" s="45"/>
      <c r="C70" s="46"/>
      <c r="D70" s="28" t="s">
        <v>34</v>
      </c>
      <c r="E70" s="29"/>
      <c r="F70" s="30"/>
      <c r="G70" s="30"/>
      <c r="H70" s="31"/>
      <c r="I70" s="109">
        <f>I71+I72</f>
        <v>1521</v>
      </c>
      <c r="J70" s="110"/>
      <c r="K70" s="111"/>
      <c r="L70" s="109">
        <f>L71+L72</f>
        <v>4383</v>
      </c>
      <c r="M70" s="110"/>
      <c r="N70" s="111"/>
      <c r="O70" s="109">
        <f>O71+O72</f>
        <v>2773</v>
      </c>
      <c r="P70" s="110"/>
      <c r="Q70" s="111"/>
      <c r="R70" s="109">
        <f>R71+R72</f>
        <v>1635</v>
      </c>
      <c r="S70" s="110"/>
      <c r="T70" s="111"/>
      <c r="U70" s="109">
        <f>U71+U72</f>
        <v>1622</v>
      </c>
      <c r="V70" s="110"/>
      <c r="W70" s="111"/>
      <c r="X70" s="109">
        <f>X71+X72</f>
        <v>1363</v>
      </c>
      <c r="Y70" s="110"/>
      <c r="Z70" s="111"/>
      <c r="AA70" s="109">
        <f>SUM(D70:Z70)</f>
        <v>13297</v>
      </c>
      <c r="AB70" s="110"/>
      <c r="AC70" s="110"/>
      <c r="AD70" s="111"/>
      <c r="AE70" s="187">
        <v>85622</v>
      </c>
      <c r="AF70" s="188"/>
      <c r="AG70" s="188"/>
      <c r="AH70" s="189"/>
    </row>
    <row r="71" spans="2:34" s="3" customFormat="1" ht="16.5" customHeight="1">
      <c r="B71" s="47"/>
      <c r="C71" s="46"/>
      <c r="D71" s="20" t="s">
        <v>50</v>
      </c>
      <c r="E71" s="21"/>
      <c r="F71" s="22"/>
      <c r="G71" s="22"/>
      <c r="H71" s="23"/>
      <c r="I71" s="100">
        <v>399</v>
      </c>
      <c r="J71" s="101"/>
      <c r="K71" s="102"/>
      <c r="L71" s="100">
        <v>995</v>
      </c>
      <c r="M71" s="101"/>
      <c r="N71" s="102"/>
      <c r="O71" s="100">
        <v>621</v>
      </c>
      <c r="P71" s="101"/>
      <c r="Q71" s="102"/>
      <c r="R71" s="100">
        <v>314</v>
      </c>
      <c r="S71" s="101"/>
      <c r="T71" s="102"/>
      <c r="U71" s="100">
        <v>313</v>
      </c>
      <c r="V71" s="101"/>
      <c r="W71" s="102"/>
      <c r="X71" s="100">
        <v>278</v>
      </c>
      <c r="Y71" s="101"/>
      <c r="Z71" s="102"/>
      <c r="AA71" s="100">
        <f>SUM(D71:Z71)</f>
        <v>2920</v>
      </c>
      <c r="AB71" s="101"/>
      <c r="AC71" s="101"/>
      <c r="AD71" s="102"/>
      <c r="AE71" s="7"/>
      <c r="AF71" s="8"/>
      <c r="AG71" s="8"/>
      <c r="AH71" s="9"/>
    </row>
    <row r="72" spans="2:34" s="3" customFormat="1" ht="16.5" customHeight="1">
      <c r="B72" s="146" t="s">
        <v>36</v>
      </c>
      <c r="C72" s="147"/>
      <c r="D72" s="20" t="s">
        <v>51</v>
      </c>
      <c r="E72" s="21"/>
      <c r="F72" s="22"/>
      <c r="G72" s="22"/>
      <c r="H72" s="23"/>
      <c r="I72" s="100">
        <v>1122</v>
      </c>
      <c r="J72" s="101"/>
      <c r="K72" s="102"/>
      <c r="L72" s="100">
        <v>3388</v>
      </c>
      <c r="M72" s="101"/>
      <c r="N72" s="102"/>
      <c r="O72" s="100">
        <v>2152</v>
      </c>
      <c r="P72" s="101"/>
      <c r="Q72" s="102"/>
      <c r="R72" s="100">
        <v>1321</v>
      </c>
      <c r="S72" s="101"/>
      <c r="T72" s="102"/>
      <c r="U72" s="100">
        <v>1309</v>
      </c>
      <c r="V72" s="101"/>
      <c r="W72" s="102"/>
      <c r="X72" s="100">
        <v>1085</v>
      </c>
      <c r="Y72" s="101"/>
      <c r="Z72" s="102"/>
      <c r="AA72" s="100">
        <f>SUM(D72:Z72)</f>
        <v>10377</v>
      </c>
      <c r="AB72" s="101"/>
      <c r="AC72" s="101"/>
      <c r="AD72" s="102"/>
      <c r="AE72" s="7"/>
      <c r="AF72" s="8"/>
      <c r="AG72" s="8"/>
      <c r="AH72" s="9"/>
    </row>
    <row r="73" spans="2:34" s="3" customFormat="1" ht="16.5" customHeight="1">
      <c r="B73" s="47"/>
      <c r="C73" s="46"/>
      <c r="D73" s="24" t="s">
        <v>35</v>
      </c>
      <c r="E73" s="25"/>
      <c r="F73" s="26"/>
      <c r="G73" s="26"/>
      <c r="H73" s="27"/>
      <c r="I73" s="103">
        <v>22</v>
      </c>
      <c r="J73" s="104"/>
      <c r="K73" s="105"/>
      <c r="L73" s="103">
        <v>125</v>
      </c>
      <c r="M73" s="104"/>
      <c r="N73" s="105"/>
      <c r="O73" s="103">
        <v>142</v>
      </c>
      <c r="P73" s="104"/>
      <c r="Q73" s="105"/>
      <c r="R73" s="103">
        <v>83</v>
      </c>
      <c r="S73" s="104"/>
      <c r="T73" s="105"/>
      <c r="U73" s="103">
        <v>74</v>
      </c>
      <c r="V73" s="104"/>
      <c r="W73" s="105"/>
      <c r="X73" s="103">
        <v>73</v>
      </c>
      <c r="Y73" s="104"/>
      <c r="Z73" s="105"/>
      <c r="AA73" s="106">
        <f>SUM(D73:Z73)</f>
        <v>519</v>
      </c>
      <c r="AB73" s="107"/>
      <c r="AC73" s="107"/>
      <c r="AD73" s="108"/>
      <c r="AE73" s="10"/>
      <c r="AF73" s="4"/>
      <c r="AG73" s="4"/>
      <c r="AH73" s="5"/>
    </row>
    <row r="74" spans="2:34" s="3" customFormat="1" ht="16.5" customHeight="1">
      <c r="B74" s="48"/>
      <c r="C74" s="49"/>
      <c r="D74" s="138" t="s">
        <v>49</v>
      </c>
      <c r="E74" s="139"/>
      <c r="F74" s="139"/>
      <c r="G74" s="139"/>
      <c r="H74" s="140"/>
      <c r="I74" s="94">
        <f>I70+I73</f>
        <v>1543</v>
      </c>
      <c r="J74" s="95"/>
      <c r="K74" s="96"/>
      <c r="L74" s="94">
        <f>L70+L73</f>
        <v>4508</v>
      </c>
      <c r="M74" s="95"/>
      <c r="N74" s="96"/>
      <c r="O74" s="94">
        <f>O70+O73</f>
        <v>2915</v>
      </c>
      <c r="P74" s="95"/>
      <c r="Q74" s="96"/>
      <c r="R74" s="94">
        <f>R70+R73</f>
        <v>1718</v>
      </c>
      <c r="S74" s="95"/>
      <c r="T74" s="96"/>
      <c r="U74" s="94">
        <f>U70+U73</f>
        <v>1696</v>
      </c>
      <c r="V74" s="95"/>
      <c r="W74" s="96"/>
      <c r="X74" s="94">
        <f>X70+X73</f>
        <v>1436</v>
      </c>
      <c r="Y74" s="95"/>
      <c r="Z74" s="96"/>
      <c r="AA74" s="94">
        <f>SUM(D74:X74)</f>
        <v>13816</v>
      </c>
      <c r="AB74" s="95"/>
      <c r="AC74" s="95"/>
      <c r="AD74" s="96"/>
      <c r="AE74" s="97">
        <f>AA70/AE70</f>
        <v>0.15529887178528884</v>
      </c>
      <c r="AF74" s="98"/>
      <c r="AG74" s="98"/>
      <c r="AH74" s="99"/>
    </row>
    <row r="75" spans="2:34" s="3" customFormat="1" ht="16.5" customHeight="1">
      <c r="B75" s="45"/>
      <c r="C75" s="46"/>
      <c r="D75" s="28" t="s">
        <v>34</v>
      </c>
      <c r="E75" s="29"/>
      <c r="F75" s="30"/>
      <c r="G75" s="30"/>
      <c r="H75" s="31"/>
      <c r="I75" s="115">
        <f>I76+I77</f>
        <v>1593</v>
      </c>
      <c r="J75" s="116"/>
      <c r="K75" s="117"/>
      <c r="L75" s="115">
        <f>L76+L77</f>
        <v>4438</v>
      </c>
      <c r="M75" s="116"/>
      <c r="N75" s="117"/>
      <c r="O75" s="115">
        <f>O76+O77</f>
        <v>2747</v>
      </c>
      <c r="P75" s="116"/>
      <c r="Q75" s="117"/>
      <c r="R75" s="115">
        <f>R76+R77</f>
        <v>1660</v>
      </c>
      <c r="S75" s="116"/>
      <c r="T75" s="117"/>
      <c r="U75" s="115">
        <f>U76+U77</f>
        <v>1645</v>
      </c>
      <c r="V75" s="116"/>
      <c r="W75" s="117"/>
      <c r="X75" s="115">
        <f>X76+X77</f>
        <v>1393</v>
      </c>
      <c r="Y75" s="116"/>
      <c r="Z75" s="117"/>
      <c r="AA75" s="109">
        <f>SUM(D75:Z75)</f>
        <v>13476</v>
      </c>
      <c r="AB75" s="110"/>
      <c r="AC75" s="110"/>
      <c r="AD75" s="111"/>
      <c r="AE75" s="112">
        <v>85733</v>
      </c>
      <c r="AF75" s="113"/>
      <c r="AG75" s="113"/>
      <c r="AH75" s="114"/>
    </row>
    <row r="76" spans="2:34" s="3" customFormat="1" ht="16.5" customHeight="1">
      <c r="B76" s="47"/>
      <c r="C76" s="46"/>
      <c r="D76" s="20" t="s">
        <v>50</v>
      </c>
      <c r="E76" s="21"/>
      <c r="F76" s="22"/>
      <c r="G76" s="22"/>
      <c r="H76" s="23"/>
      <c r="I76" s="100">
        <v>426</v>
      </c>
      <c r="J76" s="101"/>
      <c r="K76" s="102"/>
      <c r="L76" s="100">
        <v>1011</v>
      </c>
      <c r="M76" s="101"/>
      <c r="N76" s="102"/>
      <c r="O76" s="100">
        <v>625</v>
      </c>
      <c r="P76" s="101"/>
      <c r="Q76" s="102"/>
      <c r="R76" s="100">
        <v>312</v>
      </c>
      <c r="S76" s="101"/>
      <c r="T76" s="102"/>
      <c r="U76" s="100">
        <v>320</v>
      </c>
      <c r="V76" s="101"/>
      <c r="W76" s="102"/>
      <c r="X76" s="100">
        <v>281</v>
      </c>
      <c r="Y76" s="101"/>
      <c r="Z76" s="102"/>
      <c r="AA76" s="100">
        <f>SUM(D76:Z76)</f>
        <v>2975</v>
      </c>
      <c r="AB76" s="101"/>
      <c r="AC76" s="101"/>
      <c r="AD76" s="102"/>
      <c r="AE76" s="7"/>
      <c r="AF76" s="8"/>
      <c r="AG76" s="8"/>
      <c r="AH76" s="9"/>
    </row>
    <row r="77" spans="2:34" s="3" customFormat="1" ht="16.5" customHeight="1">
      <c r="B77" s="146" t="s">
        <v>37</v>
      </c>
      <c r="C77" s="147"/>
      <c r="D77" s="20" t="s">
        <v>51</v>
      </c>
      <c r="E77" s="21"/>
      <c r="F77" s="22"/>
      <c r="G77" s="22"/>
      <c r="H77" s="23"/>
      <c r="I77" s="100">
        <v>1167</v>
      </c>
      <c r="J77" s="101"/>
      <c r="K77" s="102"/>
      <c r="L77" s="100">
        <v>3427</v>
      </c>
      <c r="M77" s="101"/>
      <c r="N77" s="102"/>
      <c r="O77" s="100">
        <v>2122</v>
      </c>
      <c r="P77" s="101"/>
      <c r="Q77" s="102"/>
      <c r="R77" s="100">
        <v>1348</v>
      </c>
      <c r="S77" s="101"/>
      <c r="T77" s="102"/>
      <c r="U77" s="100">
        <v>1325</v>
      </c>
      <c r="V77" s="101"/>
      <c r="W77" s="102"/>
      <c r="X77" s="100">
        <v>1112</v>
      </c>
      <c r="Y77" s="101"/>
      <c r="Z77" s="102"/>
      <c r="AA77" s="100">
        <f>SUM(D77:Z77)</f>
        <v>10501</v>
      </c>
      <c r="AB77" s="101"/>
      <c r="AC77" s="101"/>
      <c r="AD77" s="102"/>
      <c r="AE77" s="7"/>
      <c r="AF77" s="8"/>
      <c r="AG77" s="8"/>
      <c r="AH77" s="9"/>
    </row>
    <row r="78" spans="2:34" s="3" customFormat="1" ht="16.5" customHeight="1">
      <c r="B78" s="47"/>
      <c r="C78" s="46"/>
      <c r="D78" s="24" t="s">
        <v>35</v>
      </c>
      <c r="E78" s="25"/>
      <c r="F78" s="26"/>
      <c r="G78" s="26"/>
      <c r="H78" s="27"/>
      <c r="I78" s="103">
        <v>23</v>
      </c>
      <c r="J78" s="104"/>
      <c r="K78" s="105"/>
      <c r="L78" s="103">
        <v>128</v>
      </c>
      <c r="M78" s="104"/>
      <c r="N78" s="105"/>
      <c r="O78" s="103">
        <v>147</v>
      </c>
      <c r="P78" s="104"/>
      <c r="Q78" s="105"/>
      <c r="R78" s="103">
        <v>88</v>
      </c>
      <c r="S78" s="104"/>
      <c r="T78" s="105"/>
      <c r="U78" s="103">
        <v>73</v>
      </c>
      <c r="V78" s="104"/>
      <c r="W78" s="105"/>
      <c r="X78" s="103">
        <v>79</v>
      </c>
      <c r="Y78" s="104"/>
      <c r="Z78" s="105"/>
      <c r="AA78" s="106">
        <f>SUM(D78:Z78)</f>
        <v>538</v>
      </c>
      <c r="AB78" s="107"/>
      <c r="AC78" s="107"/>
      <c r="AD78" s="108"/>
      <c r="AE78" s="10"/>
      <c r="AF78" s="4"/>
      <c r="AG78" s="4"/>
      <c r="AH78" s="5"/>
    </row>
    <row r="79" spans="2:34" s="3" customFormat="1" ht="16.5" customHeight="1">
      <c r="B79" s="48"/>
      <c r="C79" s="49"/>
      <c r="D79" s="138" t="s">
        <v>49</v>
      </c>
      <c r="E79" s="139"/>
      <c r="F79" s="139"/>
      <c r="G79" s="139"/>
      <c r="H79" s="140"/>
      <c r="I79" s="94">
        <f>I75+I78</f>
        <v>1616</v>
      </c>
      <c r="J79" s="95"/>
      <c r="K79" s="96"/>
      <c r="L79" s="94">
        <f>L75+L78</f>
        <v>4566</v>
      </c>
      <c r="M79" s="95"/>
      <c r="N79" s="96"/>
      <c r="O79" s="94">
        <f>O75+O78</f>
        <v>2894</v>
      </c>
      <c r="P79" s="95"/>
      <c r="Q79" s="96"/>
      <c r="R79" s="94">
        <f>R75+R78</f>
        <v>1748</v>
      </c>
      <c r="S79" s="95"/>
      <c r="T79" s="96"/>
      <c r="U79" s="94">
        <f>U75+U78</f>
        <v>1718</v>
      </c>
      <c r="V79" s="95"/>
      <c r="W79" s="96"/>
      <c r="X79" s="94">
        <f>X75+X78</f>
        <v>1472</v>
      </c>
      <c r="Y79" s="95"/>
      <c r="Z79" s="96"/>
      <c r="AA79" s="94">
        <f>SUM(D79:X79)</f>
        <v>14014</v>
      </c>
      <c r="AB79" s="95"/>
      <c r="AC79" s="95"/>
      <c r="AD79" s="96"/>
      <c r="AE79" s="97">
        <f>AA75/AE75</f>
        <v>0.15718568112628742</v>
      </c>
      <c r="AF79" s="98"/>
      <c r="AG79" s="98"/>
      <c r="AH79" s="99"/>
    </row>
    <row r="80" spans="2:34" s="3" customFormat="1" ht="16.5" customHeight="1">
      <c r="B80" s="45"/>
      <c r="C80" s="46"/>
      <c r="D80" s="28" t="s">
        <v>34</v>
      </c>
      <c r="E80" s="29"/>
      <c r="F80" s="30"/>
      <c r="G80" s="30"/>
      <c r="H80" s="31"/>
      <c r="I80" s="115">
        <f>I81+I82</f>
        <v>1649</v>
      </c>
      <c r="J80" s="116"/>
      <c r="K80" s="117"/>
      <c r="L80" s="115">
        <f>L81+L82</f>
        <v>4539</v>
      </c>
      <c r="M80" s="116"/>
      <c r="N80" s="117"/>
      <c r="O80" s="115">
        <f>O81+O82</f>
        <v>2735</v>
      </c>
      <c r="P80" s="116"/>
      <c r="Q80" s="117"/>
      <c r="R80" s="115">
        <f>R81+R82</f>
        <v>1718</v>
      </c>
      <c r="S80" s="116"/>
      <c r="T80" s="117"/>
      <c r="U80" s="115">
        <f>U81+U82</f>
        <v>1660</v>
      </c>
      <c r="V80" s="116"/>
      <c r="W80" s="117"/>
      <c r="X80" s="115">
        <f>X81+X82</f>
        <v>1430</v>
      </c>
      <c r="Y80" s="116"/>
      <c r="Z80" s="117"/>
      <c r="AA80" s="109">
        <f>SUM(D80:Z80)</f>
        <v>13731</v>
      </c>
      <c r="AB80" s="110"/>
      <c r="AC80" s="110"/>
      <c r="AD80" s="111"/>
      <c r="AE80" s="112">
        <v>85842</v>
      </c>
      <c r="AF80" s="113"/>
      <c r="AG80" s="113"/>
      <c r="AH80" s="114"/>
    </row>
    <row r="81" spans="2:34" s="3" customFormat="1" ht="16.5" customHeight="1">
      <c r="B81" s="47"/>
      <c r="C81" s="46"/>
      <c r="D81" s="20" t="s">
        <v>50</v>
      </c>
      <c r="E81" s="21"/>
      <c r="F81" s="22"/>
      <c r="G81" s="22"/>
      <c r="H81" s="23"/>
      <c r="I81" s="100">
        <v>444</v>
      </c>
      <c r="J81" s="101"/>
      <c r="K81" s="102"/>
      <c r="L81" s="100">
        <v>1024</v>
      </c>
      <c r="M81" s="101"/>
      <c r="N81" s="102"/>
      <c r="O81" s="100">
        <v>638</v>
      </c>
      <c r="P81" s="101"/>
      <c r="Q81" s="102"/>
      <c r="R81" s="100">
        <v>334</v>
      </c>
      <c r="S81" s="101"/>
      <c r="T81" s="102"/>
      <c r="U81" s="100">
        <v>319</v>
      </c>
      <c r="V81" s="101"/>
      <c r="W81" s="102"/>
      <c r="X81" s="100">
        <v>283</v>
      </c>
      <c r="Y81" s="101"/>
      <c r="Z81" s="102"/>
      <c r="AA81" s="100">
        <f>SUM(D81:Z81)</f>
        <v>3042</v>
      </c>
      <c r="AB81" s="101"/>
      <c r="AC81" s="101"/>
      <c r="AD81" s="102"/>
      <c r="AE81" s="7"/>
      <c r="AF81" s="8"/>
      <c r="AG81" s="8"/>
      <c r="AH81" s="9"/>
    </row>
    <row r="82" spans="2:52" s="3" customFormat="1" ht="16.5" customHeight="1">
      <c r="B82" s="146" t="s">
        <v>38</v>
      </c>
      <c r="C82" s="147"/>
      <c r="D82" s="20" t="s">
        <v>51</v>
      </c>
      <c r="E82" s="21"/>
      <c r="F82" s="22"/>
      <c r="G82" s="22"/>
      <c r="H82" s="23"/>
      <c r="I82" s="100">
        <v>1205</v>
      </c>
      <c r="J82" s="101"/>
      <c r="K82" s="102"/>
      <c r="L82" s="100">
        <v>3515</v>
      </c>
      <c r="M82" s="101"/>
      <c r="N82" s="102"/>
      <c r="O82" s="100">
        <v>2097</v>
      </c>
      <c r="P82" s="101"/>
      <c r="Q82" s="102"/>
      <c r="R82" s="100">
        <v>1384</v>
      </c>
      <c r="S82" s="101"/>
      <c r="T82" s="102"/>
      <c r="U82" s="100">
        <v>1341</v>
      </c>
      <c r="V82" s="101"/>
      <c r="W82" s="102"/>
      <c r="X82" s="100">
        <v>1147</v>
      </c>
      <c r="Y82" s="101"/>
      <c r="Z82" s="102"/>
      <c r="AA82" s="100">
        <f>SUM(D82:Z82)</f>
        <v>10689</v>
      </c>
      <c r="AB82" s="101"/>
      <c r="AC82" s="101"/>
      <c r="AD82" s="102"/>
      <c r="AE82" s="7"/>
      <c r="AF82" s="8"/>
      <c r="AG82" s="8"/>
      <c r="AH82" s="9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7"/>
      <c r="C83" s="46"/>
      <c r="D83" s="24" t="s">
        <v>35</v>
      </c>
      <c r="E83" s="25"/>
      <c r="F83" s="26"/>
      <c r="G83" s="26"/>
      <c r="H83" s="27"/>
      <c r="I83" s="103">
        <v>21</v>
      </c>
      <c r="J83" s="104"/>
      <c r="K83" s="105"/>
      <c r="L83" s="103">
        <v>131</v>
      </c>
      <c r="M83" s="104"/>
      <c r="N83" s="105"/>
      <c r="O83" s="103">
        <v>147</v>
      </c>
      <c r="P83" s="104"/>
      <c r="Q83" s="105"/>
      <c r="R83" s="103">
        <v>83</v>
      </c>
      <c r="S83" s="104"/>
      <c r="T83" s="105"/>
      <c r="U83" s="103">
        <v>78</v>
      </c>
      <c r="V83" s="104"/>
      <c r="W83" s="105"/>
      <c r="X83" s="103">
        <v>77</v>
      </c>
      <c r="Y83" s="104"/>
      <c r="Z83" s="105"/>
      <c r="AA83" s="106">
        <f>SUM(D83:Z83)</f>
        <v>537</v>
      </c>
      <c r="AB83" s="107"/>
      <c r="AC83" s="107"/>
      <c r="AD83" s="108"/>
      <c r="AE83" s="10"/>
      <c r="AF83" s="4"/>
      <c r="AG83" s="4"/>
      <c r="AH83" s="5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8"/>
      <c r="C84" s="49"/>
      <c r="D84" s="138" t="s">
        <v>49</v>
      </c>
      <c r="E84" s="139"/>
      <c r="F84" s="139"/>
      <c r="G84" s="139"/>
      <c r="H84" s="140"/>
      <c r="I84" s="94">
        <f>I80+I83</f>
        <v>1670</v>
      </c>
      <c r="J84" s="95"/>
      <c r="K84" s="96"/>
      <c r="L84" s="94">
        <f>L80+L83</f>
        <v>4670</v>
      </c>
      <c r="M84" s="95"/>
      <c r="N84" s="96"/>
      <c r="O84" s="94">
        <f>O80+O83</f>
        <v>2882</v>
      </c>
      <c r="P84" s="95"/>
      <c r="Q84" s="96"/>
      <c r="R84" s="94">
        <f>R80+R83</f>
        <v>1801</v>
      </c>
      <c r="S84" s="95"/>
      <c r="T84" s="96"/>
      <c r="U84" s="94">
        <f>U80+U83</f>
        <v>1738</v>
      </c>
      <c r="V84" s="95"/>
      <c r="W84" s="96"/>
      <c r="X84" s="94">
        <f>X80+X83</f>
        <v>1507</v>
      </c>
      <c r="Y84" s="95"/>
      <c r="Z84" s="96"/>
      <c r="AA84" s="94">
        <f>SUM(D84:X84)</f>
        <v>14268</v>
      </c>
      <c r="AB84" s="95"/>
      <c r="AC84" s="95"/>
      <c r="AD84" s="96"/>
      <c r="AE84" s="97">
        <f>AA80/AE80</f>
        <v>0.15995666456979102</v>
      </c>
      <c r="AF84" s="98"/>
      <c r="AG84" s="98"/>
      <c r="AH84" s="99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45"/>
      <c r="C85" s="46"/>
      <c r="D85" s="28" t="s">
        <v>34</v>
      </c>
      <c r="E85" s="29"/>
      <c r="F85" s="30"/>
      <c r="G85" s="30"/>
      <c r="H85" s="31"/>
      <c r="I85" s="115">
        <f>I86+I87</f>
        <v>1734</v>
      </c>
      <c r="J85" s="116"/>
      <c r="K85" s="117"/>
      <c r="L85" s="115">
        <f>L86+L87</f>
        <v>4658</v>
      </c>
      <c r="M85" s="116"/>
      <c r="N85" s="117"/>
      <c r="O85" s="115">
        <f>O86+O87</f>
        <v>2695</v>
      </c>
      <c r="P85" s="116"/>
      <c r="Q85" s="117"/>
      <c r="R85" s="115">
        <f>R86+R87</f>
        <v>1755</v>
      </c>
      <c r="S85" s="116"/>
      <c r="T85" s="117"/>
      <c r="U85" s="115">
        <f>U86+U87</f>
        <v>1672</v>
      </c>
      <c r="V85" s="116"/>
      <c r="W85" s="117"/>
      <c r="X85" s="115">
        <f>X86+X87</f>
        <v>1450</v>
      </c>
      <c r="Y85" s="116"/>
      <c r="Z85" s="117"/>
      <c r="AA85" s="109">
        <f>SUM(D85:Z85)</f>
        <v>13964</v>
      </c>
      <c r="AB85" s="110"/>
      <c r="AC85" s="110"/>
      <c r="AD85" s="111"/>
      <c r="AE85" s="112">
        <v>85867</v>
      </c>
      <c r="AF85" s="113"/>
      <c r="AG85" s="113"/>
      <c r="AH85" s="114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47"/>
      <c r="C86" s="46"/>
      <c r="D86" s="20" t="s">
        <v>50</v>
      </c>
      <c r="E86" s="21"/>
      <c r="F86" s="22"/>
      <c r="G86" s="22"/>
      <c r="H86" s="23"/>
      <c r="I86" s="100">
        <v>464</v>
      </c>
      <c r="J86" s="101"/>
      <c r="K86" s="102"/>
      <c r="L86" s="100">
        <v>1068</v>
      </c>
      <c r="M86" s="101"/>
      <c r="N86" s="102"/>
      <c r="O86" s="100">
        <v>620</v>
      </c>
      <c r="P86" s="101"/>
      <c r="Q86" s="102"/>
      <c r="R86" s="100">
        <v>342</v>
      </c>
      <c r="S86" s="101"/>
      <c r="T86" s="102"/>
      <c r="U86" s="100">
        <v>318</v>
      </c>
      <c r="V86" s="101"/>
      <c r="W86" s="102"/>
      <c r="X86" s="100">
        <v>289</v>
      </c>
      <c r="Y86" s="101"/>
      <c r="Z86" s="102"/>
      <c r="AA86" s="100">
        <f>SUM(D86:Z86)</f>
        <v>3101</v>
      </c>
      <c r="AB86" s="101"/>
      <c r="AC86" s="101"/>
      <c r="AD86" s="102"/>
      <c r="AE86" s="7"/>
      <c r="AF86" s="8"/>
      <c r="AG86" s="8"/>
      <c r="AH86" s="9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146" t="s">
        <v>39</v>
      </c>
      <c r="C87" s="147"/>
      <c r="D87" s="20" t="s">
        <v>51</v>
      </c>
      <c r="E87" s="21"/>
      <c r="F87" s="22"/>
      <c r="G87" s="22"/>
      <c r="H87" s="23"/>
      <c r="I87" s="100">
        <v>1270</v>
      </c>
      <c r="J87" s="101"/>
      <c r="K87" s="102"/>
      <c r="L87" s="100">
        <v>3590</v>
      </c>
      <c r="M87" s="101"/>
      <c r="N87" s="102"/>
      <c r="O87" s="100">
        <v>2075</v>
      </c>
      <c r="P87" s="101"/>
      <c r="Q87" s="102"/>
      <c r="R87" s="100">
        <v>1413</v>
      </c>
      <c r="S87" s="101"/>
      <c r="T87" s="102"/>
      <c r="U87" s="100">
        <v>1354</v>
      </c>
      <c r="V87" s="101"/>
      <c r="W87" s="102"/>
      <c r="X87" s="100">
        <v>1161</v>
      </c>
      <c r="Y87" s="101"/>
      <c r="Z87" s="102"/>
      <c r="AA87" s="100">
        <f>SUM(D87:Z87)</f>
        <v>10863</v>
      </c>
      <c r="AB87" s="101"/>
      <c r="AC87" s="101"/>
      <c r="AD87" s="102"/>
      <c r="AE87" s="7"/>
      <c r="AF87" s="8"/>
      <c r="AG87" s="8"/>
      <c r="AH87" s="9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7"/>
      <c r="C88" s="46"/>
      <c r="D88" s="24" t="s">
        <v>35</v>
      </c>
      <c r="E88" s="25"/>
      <c r="F88" s="26"/>
      <c r="G88" s="26"/>
      <c r="H88" s="27"/>
      <c r="I88" s="103">
        <v>25</v>
      </c>
      <c r="J88" s="104"/>
      <c r="K88" s="105"/>
      <c r="L88" s="103">
        <v>142</v>
      </c>
      <c r="M88" s="104"/>
      <c r="N88" s="105"/>
      <c r="O88" s="103">
        <v>145</v>
      </c>
      <c r="P88" s="104"/>
      <c r="Q88" s="105"/>
      <c r="R88" s="103">
        <v>83</v>
      </c>
      <c r="S88" s="104"/>
      <c r="T88" s="105"/>
      <c r="U88" s="103">
        <v>75</v>
      </c>
      <c r="V88" s="104"/>
      <c r="W88" s="105"/>
      <c r="X88" s="103">
        <v>80</v>
      </c>
      <c r="Y88" s="104"/>
      <c r="Z88" s="105"/>
      <c r="AA88" s="106">
        <f>SUM(D88:Z88)</f>
        <v>550</v>
      </c>
      <c r="AB88" s="107"/>
      <c r="AC88" s="107"/>
      <c r="AD88" s="108"/>
      <c r="AE88" s="10"/>
      <c r="AF88" s="4"/>
      <c r="AG88" s="4"/>
      <c r="AH88" s="5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8"/>
      <c r="C89" s="49"/>
      <c r="D89" s="138" t="s">
        <v>49</v>
      </c>
      <c r="E89" s="139"/>
      <c r="F89" s="139"/>
      <c r="G89" s="139"/>
      <c r="H89" s="140"/>
      <c r="I89" s="94">
        <f>I85+I88</f>
        <v>1759</v>
      </c>
      <c r="J89" s="95"/>
      <c r="K89" s="96"/>
      <c r="L89" s="94">
        <f>L85+L88</f>
        <v>4800</v>
      </c>
      <c r="M89" s="95"/>
      <c r="N89" s="96"/>
      <c r="O89" s="94">
        <f>O85+O88</f>
        <v>2840</v>
      </c>
      <c r="P89" s="95"/>
      <c r="Q89" s="96"/>
      <c r="R89" s="94">
        <f>R85+R88</f>
        <v>1838</v>
      </c>
      <c r="S89" s="95"/>
      <c r="T89" s="96"/>
      <c r="U89" s="94">
        <f>U85+U88</f>
        <v>1747</v>
      </c>
      <c r="V89" s="95"/>
      <c r="W89" s="96"/>
      <c r="X89" s="94">
        <f>X85+X88</f>
        <v>1530</v>
      </c>
      <c r="Y89" s="95"/>
      <c r="Z89" s="96"/>
      <c r="AA89" s="94">
        <f>SUM(D89:X89)</f>
        <v>14514</v>
      </c>
      <c r="AB89" s="95"/>
      <c r="AC89" s="95"/>
      <c r="AD89" s="96"/>
      <c r="AE89" s="97">
        <f>AA85/AE85</f>
        <v>0.16262359229971934</v>
      </c>
      <c r="AF89" s="98"/>
      <c r="AG89" s="98"/>
      <c r="AH89" s="99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45"/>
      <c r="C90" s="46"/>
      <c r="D90" s="28" t="s">
        <v>34</v>
      </c>
      <c r="E90" s="29"/>
      <c r="F90" s="30"/>
      <c r="G90" s="30"/>
      <c r="H90" s="31"/>
      <c r="I90" s="115">
        <f>I91+I92</f>
        <v>1786</v>
      </c>
      <c r="J90" s="116"/>
      <c r="K90" s="117"/>
      <c r="L90" s="115">
        <f>L91+L92</f>
        <v>4757</v>
      </c>
      <c r="M90" s="116"/>
      <c r="N90" s="117"/>
      <c r="O90" s="115">
        <f>O91+O92</f>
        <v>2680</v>
      </c>
      <c r="P90" s="116"/>
      <c r="Q90" s="117"/>
      <c r="R90" s="115">
        <f>R91+R92</f>
        <v>1764</v>
      </c>
      <c r="S90" s="116"/>
      <c r="T90" s="117"/>
      <c r="U90" s="115">
        <f>U91+U92</f>
        <v>1681</v>
      </c>
      <c r="V90" s="116"/>
      <c r="W90" s="117"/>
      <c r="X90" s="115">
        <f>X91+X92</f>
        <v>1486</v>
      </c>
      <c r="Y90" s="116"/>
      <c r="Z90" s="117"/>
      <c r="AA90" s="109">
        <f>SUM(D90:Z90)</f>
        <v>14154</v>
      </c>
      <c r="AB90" s="110"/>
      <c r="AC90" s="110"/>
      <c r="AD90" s="111"/>
      <c r="AE90" s="112">
        <v>86035</v>
      </c>
      <c r="AF90" s="113"/>
      <c r="AG90" s="113"/>
      <c r="AH90" s="114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47"/>
      <c r="C91" s="46"/>
      <c r="D91" s="20" t="s">
        <v>50</v>
      </c>
      <c r="E91" s="21"/>
      <c r="F91" s="22"/>
      <c r="G91" s="22"/>
      <c r="H91" s="23"/>
      <c r="I91" s="100">
        <v>505</v>
      </c>
      <c r="J91" s="101"/>
      <c r="K91" s="102"/>
      <c r="L91" s="100">
        <v>1086</v>
      </c>
      <c r="M91" s="101"/>
      <c r="N91" s="102"/>
      <c r="O91" s="100">
        <v>612</v>
      </c>
      <c r="P91" s="101"/>
      <c r="Q91" s="102"/>
      <c r="R91" s="100">
        <v>341</v>
      </c>
      <c r="S91" s="101"/>
      <c r="T91" s="102"/>
      <c r="U91" s="100">
        <v>317</v>
      </c>
      <c r="V91" s="101"/>
      <c r="W91" s="102"/>
      <c r="X91" s="100">
        <v>291</v>
      </c>
      <c r="Y91" s="101"/>
      <c r="Z91" s="102"/>
      <c r="AA91" s="100">
        <f>SUM(D91:Z91)</f>
        <v>3152</v>
      </c>
      <c r="AB91" s="101"/>
      <c r="AC91" s="101"/>
      <c r="AD91" s="102"/>
      <c r="AE91" s="7"/>
      <c r="AF91" s="8"/>
      <c r="AG91" s="8"/>
      <c r="AH91" s="9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146" t="s">
        <v>40</v>
      </c>
      <c r="C92" s="147"/>
      <c r="D92" s="20" t="s">
        <v>51</v>
      </c>
      <c r="E92" s="21"/>
      <c r="F92" s="22"/>
      <c r="G92" s="22"/>
      <c r="H92" s="23"/>
      <c r="I92" s="100">
        <v>1281</v>
      </c>
      <c r="J92" s="101"/>
      <c r="K92" s="102"/>
      <c r="L92" s="100">
        <v>3671</v>
      </c>
      <c r="M92" s="101"/>
      <c r="N92" s="102"/>
      <c r="O92" s="100">
        <v>2068</v>
      </c>
      <c r="P92" s="101"/>
      <c r="Q92" s="102"/>
      <c r="R92" s="100">
        <v>1423</v>
      </c>
      <c r="S92" s="101"/>
      <c r="T92" s="102"/>
      <c r="U92" s="100">
        <v>1364</v>
      </c>
      <c r="V92" s="101"/>
      <c r="W92" s="102"/>
      <c r="X92" s="100">
        <v>1195</v>
      </c>
      <c r="Y92" s="101"/>
      <c r="Z92" s="102"/>
      <c r="AA92" s="100">
        <f>SUM(D92:Z92)</f>
        <v>11002</v>
      </c>
      <c r="AB92" s="101"/>
      <c r="AC92" s="101"/>
      <c r="AD92" s="102"/>
      <c r="AE92" s="7"/>
      <c r="AF92" s="8"/>
      <c r="AG92" s="8"/>
      <c r="AH92" s="9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7"/>
      <c r="C93" s="46"/>
      <c r="D93" s="24" t="s">
        <v>35</v>
      </c>
      <c r="E93" s="25"/>
      <c r="F93" s="26"/>
      <c r="G93" s="26"/>
      <c r="H93" s="27"/>
      <c r="I93" s="103">
        <v>29</v>
      </c>
      <c r="J93" s="104"/>
      <c r="K93" s="105"/>
      <c r="L93" s="103">
        <v>153</v>
      </c>
      <c r="M93" s="104"/>
      <c r="N93" s="105"/>
      <c r="O93" s="103">
        <v>141</v>
      </c>
      <c r="P93" s="104"/>
      <c r="Q93" s="105"/>
      <c r="R93" s="103">
        <v>85</v>
      </c>
      <c r="S93" s="104"/>
      <c r="T93" s="105"/>
      <c r="U93" s="103">
        <v>76</v>
      </c>
      <c r="V93" s="104"/>
      <c r="W93" s="105"/>
      <c r="X93" s="103">
        <v>80</v>
      </c>
      <c r="Y93" s="104"/>
      <c r="Z93" s="105"/>
      <c r="AA93" s="106">
        <f>SUM(D93:Z93)</f>
        <v>564</v>
      </c>
      <c r="AB93" s="107"/>
      <c r="AC93" s="107"/>
      <c r="AD93" s="108"/>
      <c r="AE93" s="10"/>
      <c r="AF93" s="4"/>
      <c r="AG93" s="4"/>
      <c r="AH93" s="5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8"/>
      <c r="C94" s="49"/>
      <c r="D94" s="138" t="s">
        <v>49</v>
      </c>
      <c r="E94" s="139"/>
      <c r="F94" s="139"/>
      <c r="G94" s="139"/>
      <c r="H94" s="140"/>
      <c r="I94" s="94">
        <f>I90+I93</f>
        <v>1815</v>
      </c>
      <c r="J94" s="95"/>
      <c r="K94" s="96"/>
      <c r="L94" s="94">
        <f>L90+L93</f>
        <v>4910</v>
      </c>
      <c r="M94" s="95"/>
      <c r="N94" s="96"/>
      <c r="O94" s="94">
        <f>O90+O93</f>
        <v>2821</v>
      </c>
      <c r="P94" s="95"/>
      <c r="Q94" s="96"/>
      <c r="R94" s="94">
        <f>R90+R93</f>
        <v>1849</v>
      </c>
      <c r="S94" s="95"/>
      <c r="T94" s="96"/>
      <c r="U94" s="94">
        <f>U90+U93</f>
        <v>1757</v>
      </c>
      <c r="V94" s="95"/>
      <c r="W94" s="96"/>
      <c r="X94" s="94">
        <f>X90+X93</f>
        <v>1566</v>
      </c>
      <c r="Y94" s="95"/>
      <c r="Z94" s="96"/>
      <c r="AA94" s="94">
        <f>SUM(D94:X94)</f>
        <v>14718</v>
      </c>
      <c r="AB94" s="95"/>
      <c r="AC94" s="95"/>
      <c r="AD94" s="96"/>
      <c r="AE94" s="97">
        <f>AA90/AE90</f>
        <v>0.1645144417969431</v>
      </c>
      <c r="AF94" s="98"/>
      <c r="AG94" s="98"/>
      <c r="AH94" s="99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45"/>
      <c r="C95" s="46"/>
      <c r="D95" s="28" t="s">
        <v>34</v>
      </c>
      <c r="E95" s="29"/>
      <c r="F95" s="30"/>
      <c r="G95" s="30"/>
      <c r="H95" s="31"/>
      <c r="I95" s="115">
        <f>I96+I97</f>
        <v>1793</v>
      </c>
      <c r="J95" s="116"/>
      <c r="K95" s="117"/>
      <c r="L95" s="115">
        <f>L96+L97</f>
        <v>4834</v>
      </c>
      <c r="M95" s="116"/>
      <c r="N95" s="117"/>
      <c r="O95" s="115">
        <f>O96+O97</f>
        <v>2693</v>
      </c>
      <c r="P95" s="116"/>
      <c r="Q95" s="117"/>
      <c r="R95" s="115">
        <f>R96+R97</f>
        <v>1810</v>
      </c>
      <c r="S95" s="116"/>
      <c r="T95" s="117"/>
      <c r="U95" s="115">
        <f>U96+U97</f>
        <v>1665</v>
      </c>
      <c r="V95" s="116"/>
      <c r="W95" s="117"/>
      <c r="X95" s="115">
        <f>X96+X97</f>
        <v>1503</v>
      </c>
      <c r="Y95" s="116"/>
      <c r="Z95" s="117"/>
      <c r="AA95" s="109">
        <f>SUM(D95:Z95)</f>
        <v>14298</v>
      </c>
      <c r="AB95" s="110"/>
      <c r="AC95" s="110"/>
      <c r="AD95" s="111"/>
      <c r="AE95" s="112">
        <v>86177</v>
      </c>
      <c r="AF95" s="113"/>
      <c r="AG95" s="113"/>
      <c r="AH95" s="114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47"/>
      <c r="C96" s="46"/>
      <c r="D96" s="20" t="s">
        <v>50</v>
      </c>
      <c r="E96" s="21"/>
      <c r="F96" s="22"/>
      <c r="G96" s="22"/>
      <c r="H96" s="23"/>
      <c r="I96" s="100">
        <v>504</v>
      </c>
      <c r="J96" s="101"/>
      <c r="K96" s="102"/>
      <c r="L96" s="100">
        <v>1089</v>
      </c>
      <c r="M96" s="101"/>
      <c r="N96" s="102"/>
      <c r="O96" s="100">
        <v>610</v>
      </c>
      <c r="P96" s="101"/>
      <c r="Q96" s="102"/>
      <c r="R96" s="100">
        <v>355</v>
      </c>
      <c r="S96" s="101"/>
      <c r="T96" s="102"/>
      <c r="U96" s="100">
        <v>299</v>
      </c>
      <c r="V96" s="101"/>
      <c r="W96" s="102"/>
      <c r="X96" s="100">
        <v>296</v>
      </c>
      <c r="Y96" s="101"/>
      <c r="Z96" s="102"/>
      <c r="AA96" s="100">
        <f>SUM(D96:Z96)</f>
        <v>3153</v>
      </c>
      <c r="AB96" s="101"/>
      <c r="AC96" s="101"/>
      <c r="AD96" s="102"/>
      <c r="AE96" s="7"/>
      <c r="AF96" s="8"/>
      <c r="AG96" s="8"/>
      <c r="AH96" s="9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146" t="s">
        <v>41</v>
      </c>
      <c r="C97" s="147"/>
      <c r="D97" s="20" t="s">
        <v>51</v>
      </c>
      <c r="E97" s="21"/>
      <c r="F97" s="22"/>
      <c r="G97" s="22"/>
      <c r="H97" s="23"/>
      <c r="I97" s="100">
        <v>1289</v>
      </c>
      <c r="J97" s="101"/>
      <c r="K97" s="102"/>
      <c r="L97" s="100">
        <v>3745</v>
      </c>
      <c r="M97" s="101"/>
      <c r="N97" s="102"/>
      <c r="O97" s="100">
        <v>2083</v>
      </c>
      <c r="P97" s="101"/>
      <c r="Q97" s="102"/>
      <c r="R97" s="100">
        <v>1455</v>
      </c>
      <c r="S97" s="101"/>
      <c r="T97" s="102"/>
      <c r="U97" s="100">
        <v>1366</v>
      </c>
      <c r="V97" s="101"/>
      <c r="W97" s="102"/>
      <c r="X97" s="100">
        <v>1207</v>
      </c>
      <c r="Y97" s="101"/>
      <c r="Z97" s="102"/>
      <c r="AA97" s="100">
        <f>SUM(D97:Z97)</f>
        <v>11145</v>
      </c>
      <c r="AB97" s="101"/>
      <c r="AC97" s="101"/>
      <c r="AD97" s="102"/>
      <c r="AE97" s="7"/>
      <c r="AF97" s="8"/>
      <c r="AG97" s="8"/>
      <c r="AH97" s="9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47"/>
      <c r="C98" s="46"/>
      <c r="D98" s="24" t="s">
        <v>35</v>
      </c>
      <c r="E98" s="25"/>
      <c r="F98" s="26"/>
      <c r="G98" s="26"/>
      <c r="H98" s="27"/>
      <c r="I98" s="103">
        <v>30</v>
      </c>
      <c r="J98" s="104"/>
      <c r="K98" s="105"/>
      <c r="L98" s="103">
        <v>158</v>
      </c>
      <c r="M98" s="104"/>
      <c r="N98" s="105"/>
      <c r="O98" s="103">
        <v>136</v>
      </c>
      <c r="P98" s="104"/>
      <c r="Q98" s="105"/>
      <c r="R98" s="103">
        <v>89</v>
      </c>
      <c r="S98" s="104"/>
      <c r="T98" s="105"/>
      <c r="U98" s="103">
        <v>77</v>
      </c>
      <c r="V98" s="104"/>
      <c r="W98" s="105"/>
      <c r="X98" s="103">
        <v>81</v>
      </c>
      <c r="Y98" s="104"/>
      <c r="Z98" s="105"/>
      <c r="AA98" s="106">
        <f>SUM(D98:Z98)</f>
        <v>571</v>
      </c>
      <c r="AB98" s="107"/>
      <c r="AC98" s="107"/>
      <c r="AD98" s="108"/>
      <c r="AE98" s="10"/>
      <c r="AF98" s="4"/>
      <c r="AG98" s="4"/>
      <c r="AH98" s="5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8"/>
      <c r="C99" s="49"/>
      <c r="D99" s="138" t="s">
        <v>49</v>
      </c>
      <c r="E99" s="139"/>
      <c r="F99" s="139"/>
      <c r="G99" s="139"/>
      <c r="H99" s="140"/>
      <c r="I99" s="94">
        <f>I95+I98</f>
        <v>1823</v>
      </c>
      <c r="J99" s="95"/>
      <c r="K99" s="96"/>
      <c r="L99" s="94">
        <f>L95+L98</f>
        <v>4992</v>
      </c>
      <c r="M99" s="95"/>
      <c r="N99" s="96"/>
      <c r="O99" s="94">
        <f>O95+O98</f>
        <v>2829</v>
      </c>
      <c r="P99" s="95"/>
      <c r="Q99" s="96"/>
      <c r="R99" s="94">
        <f>R95+R98</f>
        <v>1899</v>
      </c>
      <c r="S99" s="95"/>
      <c r="T99" s="96"/>
      <c r="U99" s="94">
        <f>U95+U98</f>
        <v>1742</v>
      </c>
      <c r="V99" s="95"/>
      <c r="W99" s="96"/>
      <c r="X99" s="94">
        <f>X95+X98</f>
        <v>1584</v>
      </c>
      <c r="Y99" s="95"/>
      <c r="Z99" s="96"/>
      <c r="AA99" s="94">
        <f>SUM(D99:X99)</f>
        <v>14869</v>
      </c>
      <c r="AB99" s="95"/>
      <c r="AC99" s="95"/>
      <c r="AD99" s="96"/>
      <c r="AE99" s="97">
        <f>AA95/AE95</f>
        <v>0.16591433909279737</v>
      </c>
      <c r="AF99" s="98"/>
      <c r="AG99" s="98"/>
      <c r="AH99" s="99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45"/>
      <c r="C100" s="46"/>
      <c r="D100" s="28" t="s">
        <v>34</v>
      </c>
      <c r="E100" s="29"/>
      <c r="F100" s="30"/>
      <c r="G100" s="30"/>
      <c r="H100" s="31"/>
      <c r="I100" s="115">
        <f>I101+I102</f>
        <v>1862</v>
      </c>
      <c r="J100" s="116"/>
      <c r="K100" s="117"/>
      <c r="L100" s="115">
        <f>L101+L102</f>
        <v>4969</v>
      </c>
      <c r="M100" s="116"/>
      <c r="N100" s="117"/>
      <c r="O100" s="115">
        <f>O101+O102</f>
        <v>2625</v>
      </c>
      <c r="P100" s="116"/>
      <c r="Q100" s="117"/>
      <c r="R100" s="115">
        <f>R101+R102</f>
        <v>1837</v>
      </c>
      <c r="S100" s="116"/>
      <c r="T100" s="117"/>
      <c r="U100" s="115">
        <f>U101+U102</f>
        <v>1694</v>
      </c>
      <c r="V100" s="116"/>
      <c r="W100" s="117"/>
      <c r="X100" s="115">
        <f>X101+X102</f>
        <v>1518</v>
      </c>
      <c r="Y100" s="116"/>
      <c r="Z100" s="117"/>
      <c r="AA100" s="109">
        <f>SUM(D100:Z100)</f>
        <v>14505</v>
      </c>
      <c r="AB100" s="110"/>
      <c r="AC100" s="110"/>
      <c r="AD100" s="111"/>
      <c r="AE100" s="112">
        <v>86406</v>
      </c>
      <c r="AF100" s="113"/>
      <c r="AG100" s="113"/>
      <c r="AH100" s="114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47"/>
      <c r="C101" s="46"/>
      <c r="D101" s="20" t="s">
        <v>50</v>
      </c>
      <c r="E101" s="21"/>
      <c r="F101" s="22"/>
      <c r="G101" s="22"/>
      <c r="H101" s="23"/>
      <c r="I101" s="100">
        <v>514</v>
      </c>
      <c r="J101" s="101"/>
      <c r="K101" s="102"/>
      <c r="L101" s="100">
        <v>1136</v>
      </c>
      <c r="M101" s="101"/>
      <c r="N101" s="102"/>
      <c r="O101" s="100">
        <v>604</v>
      </c>
      <c r="P101" s="101"/>
      <c r="Q101" s="102"/>
      <c r="R101" s="100">
        <v>363</v>
      </c>
      <c r="S101" s="101"/>
      <c r="T101" s="102"/>
      <c r="U101" s="100">
        <v>313</v>
      </c>
      <c r="V101" s="101"/>
      <c r="W101" s="102"/>
      <c r="X101" s="100">
        <v>287</v>
      </c>
      <c r="Y101" s="101"/>
      <c r="Z101" s="102"/>
      <c r="AA101" s="100">
        <f>SUM(D101:Z101)</f>
        <v>3217</v>
      </c>
      <c r="AB101" s="101"/>
      <c r="AC101" s="101"/>
      <c r="AD101" s="102"/>
      <c r="AE101" s="7"/>
      <c r="AF101" s="8"/>
      <c r="AG101" s="8"/>
      <c r="AH101" s="9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146" t="s">
        <v>42</v>
      </c>
      <c r="C102" s="147"/>
      <c r="D102" s="20" t="s">
        <v>51</v>
      </c>
      <c r="E102" s="21"/>
      <c r="F102" s="22"/>
      <c r="G102" s="22"/>
      <c r="H102" s="23"/>
      <c r="I102" s="100">
        <v>1348</v>
      </c>
      <c r="J102" s="101"/>
      <c r="K102" s="102"/>
      <c r="L102" s="100">
        <v>3833</v>
      </c>
      <c r="M102" s="101"/>
      <c r="N102" s="102"/>
      <c r="O102" s="100">
        <v>2021</v>
      </c>
      <c r="P102" s="101"/>
      <c r="Q102" s="102"/>
      <c r="R102" s="100">
        <v>1474</v>
      </c>
      <c r="S102" s="101"/>
      <c r="T102" s="102"/>
      <c r="U102" s="100">
        <v>1381</v>
      </c>
      <c r="V102" s="101"/>
      <c r="W102" s="102"/>
      <c r="X102" s="100">
        <v>1231</v>
      </c>
      <c r="Y102" s="101"/>
      <c r="Z102" s="102"/>
      <c r="AA102" s="100">
        <f>SUM(D102:Z102)</f>
        <v>11288</v>
      </c>
      <c r="AB102" s="101"/>
      <c r="AC102" s="101"/>
      <c r="AD102" s="102"/>
      <c r="AE102" s="7"/>
      <c r="AF102" s="8"/>
      <c r="AG102" s="8"/>
      <c r="AH102" s="9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7"/>
      <c r="C103" s="46"/>
      <c r="D103" s="24" t="s">
        <v>35</v>
      </c>
      <c r="E103" s="25"/>
      <c r="F103" s="26"/>
      <c r="G103" s="26"/>
      <c r="H103" s="27"/>
      <c r="I103" s="103">
        <v>30</v>
      </c>
      <c r="J103" s="104"/>
      <c r="K103" s="105"/>
      <c r="L103" s="103">
        <v>166</v>
      </c>
      <c r="M103" s="104"/>
      <c r="N103" s="105"/>
      <c r="O103" s="103">
        <v>135</v>
      </c>
      <c r="P103" s="104"/>
      <c r="Q103" s="105"/>
      <c r="R103" s="103">
        <v>93</v>
      </c>
      <c r="S103" s="104"/>
      <c r="T103" s="105"/>
      <c r="U103" s="103">
        <v>75</v>
      </c>
      <c r="V103" s="104"/>
      <c r="W103" s="105"/>
      <c r="X103" s="103">
        <v>84</v>
      </c>
      <c r="Y103" s="104"/>
      <c r="Z103" s="105"/>
      <c r="AA103" s="106">
        <f>SUM(D103:Z103)</f>
        <v>583</v>
      </c>
      <c r="AB103" s="107"/>
      <c r="AC103" s="107"/>
      <c r="AD103" s="108"/>
      <c r="AE103" s="10"/>
      <c r="AF103" s="4"/>
      <c r="AG103" s="4"/>
      <c r="AH103" s="5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48"/>
      <c r="C104" s="49"/>
      <c r="D104" s="138" t="s">
        <v>49</v>
      </c>
      <c r="E104" s="139"/>
      <c r="F104" s="139"/>
      <c r="G104" s="139"/>
      <c r="H104" s="140"/>
      <c r="I104" s="94">
        <f>I100+I103</f>
        <v>1892</v>
      </c>
      <c r="J104" s="95"/>
      <c r="K104" s="96"/>
      <c r="L104" s="94">
        <f>L100+L103</f>
        <v>5135</v>
      </c>
      <c r="M104" s="95"/>
      <c r="N104" s="96"/>
      <c r="O104" s="94">
        <f>O100+O103</f>
        <v>2760</v>
      </c>
      <c r="P104" s="95"/>
      <c r="Q104" s="96"/>
      <c r="R104" s="94">
        <f>R100+R103</f>
        <v>1930</v>
      </c>
      <c r="S104" s="95"/>
      <c r="T104" s="96"/>
      <c r="U104" s="94">
        <f>U100+U103</f>
        <v>1769</v>
      </c>
      <c r="V104" s="95"/>
      <c r="W104" s="96"/>
      <c r="X104" s="94">
        <f>X100+X103</f>
        <v>1602</v>
      </c>
      <c r="Y104" s="95"/>
      <c r="Z104" s="96"/>
      <c r="AA104" s="94">
        <f>SUM(D104:X104)</f>
        <v>15088</v>
      </c>
      <c r="AB104" s="95"/>
      <c r="AC104" s="95"/>
      <c r="AD104" s="96"/>
      <c r="AE104" s="97">
        <f>AA100/AE100</f>
        <v>0.1678702867856399</v>
      </c>
      <c r="AF104" s="98"/>
      <c r="AG104" s="98"/>
      <c r="AH104" s="99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53"/>
      <c r="C105" s="54"/>
      <c r="D105" s="16" t="s">
        <v>34</v>
      </c>
      <c r="E105" s="17"/>
      <c r="F105" s="18"/>
      <c r="G105" s="18"/>
      <c r="H105" s="19"/>
      <c r="I105" s="115">
        <f>I106+I107</f>
        <v>1891</v>
      </c>
      <c r="J105" s="116"/>
      <c r="K105" s="117"/>
      <c r="L105" s="115">
        <f>L106+L107</f>
        <v>5028</v>
      </c>
      <c r="M105" s="116"/>
      <c r="N105" s="117"/>
      <c r="O105" s="115">
        <f>O106+O107</f>
        <v>2562</v>
      </c>
      <c r="P105" s="116"/>
      <c r="Q105" s="117"/>
      <c r="R105" s="115">
        <f>R106+R107</f>
        <v>1868</v>
      </c>
      <c r="S105" s="116"/>
      <c r="T105" s="117"/>
      <c r="U105" s="115">
        <f>U106+U107</f>
        <v>1730</v>
      </c>
      <c r="V105" s="116"/>
      <c r="W105" s="117"/>
      <c r="X105" s="115">
        <f>X106+X107</f>
        <v>1530</v>
      </c>
      <c r="Y105" s="116"/>
      <c r="Z105" s="117"/>
      <c r="AA105" s="115">
        <f>SUM(D105:Z105)</f>
        <v>14609</v>
      </c>
      <c r="AB105" s="116"/>
      <c r="AC105" s="116"/>
      <c r="AD105" s="117"/>
      <c r="AE105" s="112">
        <v>86569</v>
      </c>
      <c r="AF105" s="113"/>
      <c r="AG105" s="113"/>
      <c r="AH105" s="114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47"/>
      <c r="C106" s="46"/>
      <c r="D106" s="20" t="s">
        <v>50</v>
      </c>
      <c r="E106" s="21"/>
      <c r="F106" s="22"/>
      <c r="G106" s="22"/>
      <c r="H106" s="23"/>
      <c r="I106" s="100">
        <v>513</v>
      </c>
      <c r="J106" s="101"/>
      <c r="K106" s="102"/>
      <c r="L106" s="100">
        <v>1157</v>
      </c>
      <c r="M106" s="101"/>
      <c r="N106" s="102"/>
      <c r="O106" s="100">
        <v>602</v>
      </c>
      <c r="P106" s="101"/>
      <c r="Q106" s="102"/>
      <c r="R106" s="100">
        <v>366</v>
      </c>
      <c r="S106" s="101"/>
      <c r="T106" s="102"/>
      <c r="U106" s="100">
        <v>322</v>
      </c>
      <c r="V106" s="101"/>
      <c r="W106" s="102"/>
      <c r="X106" s="100">
        <v>289</v>
      </c>
      <c r="Y106" s="101"/>
      <c r="Z106" s="102"/>
      <c r="AA106" s="100">
        <f>SUM(D106:Z106)</f>
        <v>3249</v>
      </c>
      <c r="AB106" s="101"/>
      <c r="AC106" s="101"/>
      <c r="AD106" s="102"/>
      <c r="AE106" s="7"/>
      <c r="AF106" s="8"/>
      <c r="AG106" s="8"/>
      <c r="AH106" s="9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146" t="s">
        <v>43</v>
      </c>
      <c r="C107" s="147"/>
      <c r="D107" s="20" t="s">
        <v>51</v>
      </c>
      <c r="E107" s="21"/>
      <c r="F107" s="22"/>
      <c r="G107" s="22"/>
      <c r="H107" s="23"/>
      <c r="I107" s="100">
        <v>1378</v>
      </c>
      <c r="J107" s="101"/>
      <c r="K107" s="102"/>
      <c r="L107" s="100">
        <v>3871</v>
      </c>
      <c r="M107" s="101"/>
      <c r="N107" s="102"/>
      <c r="O107" s="100">
        <v>1960</v>
      </c>
      <c r="P107" s="101"/>
      <c r="Q107" s="102"/>
      <c r="R107" s="100">
        <v>1502</v>
      </c>
      <c r="S107" s="101"/>
      <c r="T107" s="102"/>
      <c r="U107" s="100">
        <v>1408</v>
      </c>
      <c r="V107" s="101"/>
      <c r="W107" s="102"/>
      <c r="X107" s="100">
        <v>1241</v>
      </c>
      <c r="Y107" s="101"/>
      <c r="Z107" s="102"/>
      <c r="AA107" s="100">
        <f>SUM(D107:Z107)</f>
        <v>11360</v>
      </c>
      <c r="AB107" s="101"/>
      <c r="AC107" s="101"/>
      <c r="AD107" s="102"/>
      <c r="AE107" s="7"/>
      <c r="AF107" s="8"/>
      <c r="AG107" s="8"/>
      <c r="AH107" s="9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7"/>
      <c r="C108" s="46"/>
      <c r="D108" s="24" t="s">
        <v>35</v>
      </c>
      <c r="E108" s="25"/>
      <c r="F108" s="26"/>
      <c r="G108" s="26"/>
      <c r="H108" s="27"/>
      <c r="I108" s="103">
        <v>31</v>
      </c>
      <c r="J108" s="104"/>
      <c r="K108" s="105"/>
      <c r="L108" s="103">
        <v>169</v>
      </c>
      <c r="M108" s="104"/>
      <c r="N108" s="105"/>
      <c r="O108" s="103">
        <v>135</v>
      </c>
      <c r="P108" s="104"/>
      <c r="Q108" s="105"/>
      <c r="R108" s="103">
        <v>94</v>
      </c>
      <c r="S108" s="104"/>
      <c r="T108" s="105"/>
      <c r="U108" s="103">
        <v>78</v>
      </c>
      <c r="V108" s="104"/>
      <c r="W108" s="105"/>
      <c r="X108" s="103">
        <v>82</v>
      </c>
      <c r="Y108" s="104"/>
      <c r="Z108" s="105"/>
      <c r="AA108" s="106">
        <f>SUM(D108:Z108)</f>
        <v>589</v>
      </c>
      <c r="AB108" s="107"/>
      <c r="AC108" s="107"/>
      <c r="AD108" s="108"/>
      <c r="AE108" s="10"/>
      <c r="AF108" s="4"/>
      <c r="AG108" s="4"/>
      <c r="AH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2:52" s="3" customFormat="1" ht="16.5" customHeight="1">
      <c r="B109" s="48"/>
      <c r="C109" s="49"/>
      <c r="D109" s="138" t="s">
        <v>49</v>
      </c>
      <c r="E109" s="139"/>
      <c r="F109" s="139"/>
      <c r="G109" s="139"/>
      <c r="H109" s="140"/>
      <c r="I109" s="94">
        <f>I105+I108</f>
        <v>1922</v>
      </c>
      <c r="J109" s="95"/>
      <c r="K109" s="96"/>
      <c r="L109" s="94">
        <f>L105+L108</f>
        <v>5197</v>
      </c>
      <c r="M109" s="95"/>
      <c r="N109" s="96"/>
      <c r="O109" s="94">
        <f>O105+O108</f>
        <v>2697</v>
      </c>
      <c r="P109" s="95"/>
      <c r="Q109" s="96"/>
      <c r="R109" s="94">
        <f>R105+R108</f>
        <v>1962</v>
      </c>
      <c r="S109" s="95"/>
      <c r="T109" s="96"/>
      <c r="U109" s="94">
        <f>U105+U108</f>
        <v>1808</v>
      </c>
      <c r="V109" s="95"/>
      <c r="W109" s="96"/>
      <c r="X109" s="94">
        <f>X105+X108</f>
        <v>1612</v>
      </c>
      <c r="Y109" s="95"/>
      <c r="Z109" s="96"/>
      <c r="AA109" s="94">
        <f>SUM(D109:X109)</f>
        <v>15198</v>
      </c>
      <c r="AB109" s="95"/>
      <c r="AC109" s="95"/>
      <c r="AD109" s="96"/>
      <c r="AE109" s="97">
        <f>AA105/AE105</f>
        <v>0.16875555914934906</v>
      </c>
      <c r="AF109" s="98"/>
      <c r="AG109" s="98"/>
      <c r="AH109" s="99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2:52" s="3" customFormat="1" ht="16.5" customHeight="1">
      <c r="B110" s="53"/>
      <c r="C110" s="54"/>
      <c r="D110" s="16" t="s">
        <v>34</v>
      </c>
      <c r="E110" s="17"/>
      <c r="F110" s="18"/>
      <c r="G110" s="18"/>
      <c r="H110" s="19"/>
      <c r="I110" s="115">
        <f>I111+I112</f>
        <v>1913</v>
      </c>
      <c r="J110" s="116"/>
      <c r="K110" s="117"/>
      <c r="L110" s="115">
        <f>L111+L112</f>
        <v>5057</v>
      </c>
      <c r="M110" s="116"/>
      <c r="N110" s="117"/>
      <c r="O110" s="115">
        <f>O111+O112</f>
        <v>2542</v>
      </c>
      <c r="P110" s="116"/>
      <c r="Q110" s="117"/>
      <c r="R110" s="115">
        <f>R111+R112</f>
        <v>1926</v>
      </c>
      <c r="S110" s="116"/>
      <c r="T110" s="117"/>
      <c r="U110" s="115">
        <f>U111+U112</f>
        <v>1729</v>
      </c>
      <c r="V110" s="116"/>
      <c r="W110" s="117"/>
      <c r="X110" s="115">
        <f>X111+X112</f>
        <v>1507</v>
      </c>
      <c r="Y110" s="116"/>
      <c r="Z110" s="117"/>
      <c r="AA110" s="115">
        <f>SUM(D110:Z110)</f>
        <v>14674</v>
      </c>
      <c r="AB110" s="116"/>
      <c r="AC110" s="116"/>
      <c r="AD110" s="117"/>
      <c r="AE110" s="112">
        <v>86762</v>
      </c>
      <c r="AF110" s="113"/>
      <c r="AG110" s="113"/>
      <c r="AH110" s="114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2:52" s="3" customFormat="1" ht="16.5" customHeight="1">
      <c r="B111" s="47"/>
      <c r="C111" s="46"/>
      <c r="D111" s="20" t="s">
        <v>50</v>
      </c>
      <c r="E111" s="21"/>
      <c r="F111" s="22"/>
      <c r="G111" s="22"/>
      <c r="H111" s="23"/>
      <c r="I111" s="100">
        <v>535</v>
      </c>
      <c r="J111" s="101"/>
      <c r="K111" s="102"/>
      <c r="L111" s="100">
        <v>1166</v>
      </c>
      <c r="M111" s="101"/>
      <c r="N111" s="102"/>
      <c r="O111" s="100">
        <v>584</v>
      </c>
      <c r="P111" s="101"/>
      <c r="Q111" s="102"/>
      <c r="R111" s="100">
        <v>368</v>
      </c>
      <c r="S111" s="101"/>
      <c r="T111" s="102"/>
      <c r="U111" s="100">
        <v>330</v>
      </c>
      <c r="V111" s="101"/>
      <c r="W111" s="102"/>
      <c r="X111" s="100">
        <v>291</v>
      </c>
      <c r="Y111" s="101"/>
      <c r="Z111" s="102"/>
      <c r="AA111" s="100">
        <f>SUM(D111:Z111)</f>
        <v>3274</v>
      </c>
      <c r="AB111" s="101"/>
      <c r="AC111" s="101"/>
      <c r="AD111" s="102"/>
      <c r="AE111" s="7"/>
      <c r="AF111" s="8"/>
      <c r="AG111" s="8"/>
      <c r="AH111" s="9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2:52" s="3" customFormat="1" ht="16.5" customHeight="1">
      <c r="B112" s="146" t="s">
        <v>44</v>
      </c>
      <c r="C112" s="147"/>
      <c r="D112" s="20" t="s">
        <v>51</v>
      </c>
      <c r="E112" s="21"/>
      <c r="F112" s="22"/>
      <c r="G112" s="22"/>
      <c r="H112" s="23"/>
      <c r="I112" s="100">
        <v>1378</v>
      </c>
      <c r="J112" s="101"/>
      <c r="K112" s="102"/>
      <c r="L112" s="100">
        <v>3891</v>
      </c>
      <c r="M112" s="101"/>
      <c r="N112" s="102"/>
      <c r="O112" s="100">
        <v>1958</v>
      </c>
      <c r="P112" s="101"/>
      <c r="Q112" s="102"/>
      <c r="R112" s="100">
        <v>1558</v>
      </c>
      <c r="S112" s="101"/>
      <c r="T112" s="102"/>
      <c r="U112" s="100">
        <v>1399</v>
      </c>
      <c r="V112" s="101"/>
      <c r="W112" s="102"/>
      <c r="X112" s="100">
        <v>1216</v>
      </c>
      <c r="Y112" s="101"/>
      <c r="Z112" s="102"/>
      <c r="AA112" s="100">
        <f>SUM(D112:Z112)</f>
        <v>11400</v>
      </c>
      <c r="AB112" s="101"/>
      <c r="AC112" s="101"/>
      <c r="AD112" s="102"/>
      <c r="AE112" s="7"/>
      <c r="AF112" s="8"/>
      <c r="AG112" s="8"/>
      <c r="AH112" s="9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2:52" s="3" customFormat="1" ht="16.5" customHeight="1">
      <c r="B113" s="47"/>
      <c r="C113" s="46"/>
      <c r="D113" s="24" t="s">
        <v>35</v>
      </c>
      <c r="E113" s="25"/>
      <c r="F113" s="26"/>
      <c r="G113" s="26"/>
      <c r="H113" s="27"/>
      <c r="I113" s="103">
        <v>29</v>
      </c>
      <c r="J113" s="104"/>
      <c r="K113" s="105"/>
      <c r="L113" s="103">
        <v>169</v>
      </c>
      <c r="M113" s="104"/>
      <c r="N113" s="105"/>
      <c r="O113" s="103">
        <v>132</v>
      </c>
      <c r="P113" s="104"/>
      <c r="Q113" s="105"/>
      <c r="R113" s="103">
        <v>98</v>
      </c>
      <c r="S113" s="104"/>
      <c r="T113" s="105"/>
      <c r="U113" s="103">
        <v>80</v>
      </c>
      <c r="V113" s="104"/>
      <c r="W113" s="105"/>
      <c r="X113" s="103">
        <v>83</v>
      </c>
      <c r="Y113" s="104"/>
      <c r="Z113" s="105"/>
      <c r="AA113" s="106">
        <f>SUM(D113:Z113)</f>
        <v>591</v>
      </c>
      <c r="AB113" s="107"/>
      <c r="AC113" s="107"/>
      <c r="AD113" s="108"/>
      <c r="AE113" s="10"/>
      <c r="AF113" s="4"/>
      <c r="AG113" s="4"/>
      <c r="AH113" s="5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2:52" s="3" customFormat="1" ht="16.5" customHeight="1">
      <c r="B114" s="48"/>
      <c r="C114" s="49"/>
      <c r="D114" s="138" t="s">
        <v>49</v>
      </c>
      <c r="E114" s="139"/>
      <c r="F114" s="139"/>
      <c r="G114" s="139"/>
      <c r="H114" s="140"/>
      <c r="I114" s="94">
        <f>I110+I113</f>
        <v>1942</v>
      </c>
      <c r="J114" s="95"/>
      <c r="K114" s="96"/>
      <c r="L114" s="94">
        <f>L110+L113</f>
        <v>5226</v>
      </c>
      <c r="M114" s="95"/>
      <c r="N114" s="96"/>
      <c r="O114" s="94">
        <f>O110+O113</f>
        <v>2674</v>
      </c>
      <c r="P114" s="95"/>
      <c r="Q114" s="96"/>
      <c r="R114" s="94">
        <f>R110+R113</f>
        <v>2024</v>
      </c>
      <c r="S114" s="95"/>
      <c r="T114" s="96"/>
      <c r="U114" s="94">
        <f>U110+U113</f>
        <v>1809</v>
      </c>
      <c r="V114" s="95"/>
      <c r="W114" s="96"/>
      <c r="X114" s="94">
        <f>X110+X113</f>
        <v>1590</v>
      </c>
      <c r="Y114" s="95"/>
      <c r="Z114" s="96"/>
      <c r="AA114" s="94">
        <f>SUM(D114:X114)</f>
        <v>15265</v>
      </c>
      <c r="AB114" s="95"/>
      <c r="AC114" s="95"/>
      <c r="AD114" s="96"/>
      <c r="AE114" s="97">
        <f>AA110/AE110</f>
        <v>0.1691293423388119</v>
      </c>
      <c r="AF114" s="98"/>
      <c r="AG114" s="98"/>
      <c r="AH114" s="99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2:52" s="3" customFormat="1" ht="16.5" customHeight="1">
      <c r="B115" s="45"/>
      <c r="C115" s="46"/>
      <c r="D115" s="28" t="s">
        <v>34</v>
      </c>
      <c r="E115" s="29"/>
      <c r="F115" s="30"/>
      <c r="G115" s="30"/>
      <c r="H115" s="31"/>
      <c r="I115" s="115">
        <f>I116+I117</f>
        <v>1951</v>
      </c>
      <c r="J115" s="116"/>
      <c r="K115" s="117"/>
      <c r="L115" s="115">
        <f>L116+L117</f>
        <v>5153</v>
      </c>
      <c r="M115" s="116"/>
      <c r="N115" s="117"/>
      <c r="O115" s="115">
        <f>O116+O117</f>
        <v>2524</v>
      </c>
      <c r="P115" s="116"/>
      <c r="Q115" s="117"/>
      <c r="R115" s="115">
        <f>R116+R117</f>
        <v>1942</v>
      </c>
      <c r="S115" s="116"/>
      <c r="T115" s="117"/>
      <c r="U115" s="115">
        <f>U116+U117</f>
        <v>1733</v>
      </c>
      <c r="V115" s="116"/>
      <c r="W115" s="117"/>
      <c r="X115" s="115">
        <f>X116+X117</f>
        <v>1517</v>
      </c>
      <c r="Y115" s="116"/>
      <c r="Z115" s="117"/>
      <c r="AA115" s="109">
        <f>SUM(D115:Z115)</f>
        <v>14820</v>
      </c>
      <c r="AB115" s="110"/>
      <c r="AC115" s="110"/>
      <c r="AD115" s="111"/>
      <c r="AE115" s="112">
        <v>87179</v>
      </c>
      <c r="AF115" s="113"/>
      <c r="AG115" s="113"/>
      <c r="AH115" s="114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2:52" s="3" customFormat="1" ht="16.5" customHeight="1">
      <c r="B116" s="47"/>
      <c r="C116" s="46"/>
      <c r="D116" s="20" t="s">
        <v>50</v>
      </c>
      <c r="E116" s="21"/>
      <c r="F116" s="22"/>
      <c r="G116" s="22"/>
      <c r="H116" s="23"/>
      <c r="I116" s="100">
        <v>539</v>
      </c>
      <c r="J116" s="101"/>
      <c r="K116" s="102"/>
      <c r="L116" s="100">
        <v>1201</v>
      </c>
      <c r="M116" s="101"/>
      <c r="N116" s="102"/>
      <c r="O116" s="100">
        <v>586</v>
      </c>
      <c r="P116" s="101"/>
      <c r="Q116" s="102"/>
      <c r="R116" s="100">
        <v>367</v>
      </c>
      <c r="S116" s="101"/>
      <c r="T116" s="102"/>
      <c r="U116" s="100">
        <v>333</v>
      </c>
      <c r="V116" s="101"/>
      <c r="W116" s="102"/>
      <c r="X116" s="100">
        <v>292</v>
      </c>
      <c r="Y116" s="101"/>
      <c r="Z116" s="102"/>
      <c r="AA116" s="100">
        <f>SUM(D116:Z116)</f>
        <v>3318</v>
      </c>
      <c r="AB116" s="101"/>
      <c r="AC116" s="101"/>
      <c r="AD116" s="102"/>
      <c r="AE116" s="7"/>
      <c r="AF116" s="8"/>
      <c r="AG116" s="8"/>
      <c r="AH116" s="9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2:52" s="3" customFormat="1" ht="16.5" customHeight="1">
      <c r="B117" s="146" t="s">
        <v>45</v>
      </c>
      <c r="C117" s="147"/>
      <c r="D117" s="20" t="s">
        <v>51</v>
      </c>
      <c r="E117" s="21"/>
      <c r="F117" s="22"/>
      <c r="G117" s="22"/>
      <c r="H117" s="23"/>
      <c r="I117" s="100">
        <v>1412</v>
      </c>
      <c r="J117" s="101"/>
      <c r="K117" s="102"/>
      <c r="L117" s="100">
        <v>3952</v>
      </c>
      <c r="M117" s="101"/>
      <c r="N117" s="102"/>
      <c r="O117" s="100">
        <v>1938</v>
      </c>
      <c r="P117" s="101"/>
      <c r="Q117" s="102"/>
      <c r="R117" s="100">
        <v>1575</v>
      </c>
      <c r="S117" s="101"/>
      <c r="T117" s="102"/>
      <c r="U117" s="100">
        <v>1400</v>
      </c>
      <c r="V117" s="101"/>
      <c r="W117" s="102"/>
      <c r="X117" s="100">
        <v>1225</v>
      </c>
      <c r="Y117" s="101"/>
      <c r="Z117" s="102"/>
      <c r="AA117" s="100">
        <f>SUM(D117:Z117)</f>
        <v>11502</v>
      </c>
      <c r="AB117" s="101"/>
      <c r="AC117" s="101"/>
      <c r="AD117" s="102"/>
      <c r="AE117" s="7"/>
      <c r="AF117" s="8"/>
      <c r="AG117" s="8"/>
      <c r="AH117" s="9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2:52" s="3" customFormat="1" ht="16.5" customHeight="1">
      <c r="B118" s="47"/>
      <c r="C118" s="46"/>
      <c r="D118" s="24" t="s">
        <v>35</v>
      </c>
      <c r="E118" s="25"/>
      <c r="F118" s="26"/>
      <c r="G118" s="26"/>
      <c r="H118" s="27"/>
      <c r="I118" s="103">
        <v>31</v>
      </c>
      <c r="J118" s="104"/>
      <c r="K118" s="105"/>
      <c r="L118" s="103">
        <v>171</v>
      </c>
      <c r="M118" s="104"/>
      <c r="N118" s="105"/>
      <c r="O118" s="103">
        <v>120</v>
      </c>
      <c r="P118" s="104"/>
      <c r="Q118" s="105"/>
      <c r="R118" s="103">
        <v>99</v>
      </c>
      <c r="S118" s="104"/>
      <c r="T118" s="105"/>
      <c r="U118" s="103">
        <v>82</v>
      </c>
      <c r="V118" s="104"/>
      <c r="W118" s="105"/>
      <c r="X118" s="103">
        <v>85</v>
      </c>
      <c r="Y118" s="104"/>
      <c r="Z118" s="105"/>
      <c r="AA118" s="106">
        <f>SUM(D118:Z118)</f>
        <v>588</v>
      </c>
      <c r="AB118" s="107"/>
      <c r="AC118" s="107"/>
      <c r="AD118" s="108"/>
      <c r="AE118" s="10"/>
      <c r="AF118" s="4"/>
      <c r="AG118" s="4"/>
      <c r="AH118" s="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2:52" s="3" customFormat="1" ht="16.5" customHeight="1">
      <c r="B119" s="48"/>
      <c r="C119" s="49"/>
      <c r="D119" s="138" t="s">
        <v>49</v>
      </c>
      <c r="E119" s="139"/>
      <c r="F119" s="139"/>
      <c r="G119" s="139"/>
      <c r="H119" s="140"/>
      <c r="I119" s="94">
        <f>I115+I118</f>
        <v>1982</v>
      </c>
      <c r="J119" s="95"/>
      <c r="K119" s="96"/>
      <c r="L119" s="94">
        <f>L115+L118</f>
        <v>5324</v>
      </c>
      <c r="M119" s="95"/>
      <c r="N119" s="96"/>
      <c r="O119" s="94">
        <f>O115+O118</f>
        <v>2644</v>
      </c>
      <c r="P119" s="95"/>
      <c r="Q119" s="96"/>
      <c r="R119" s="94">
        <f>R115+R118</f>
        <v>2041</v>
      </c>
      <c r="S119" s="95"/>
      <c r="T119" s="96"/>
      <c r="U119" s="94">
        <f>U115+U118</f>
        <v>1815</v>
      </c>
      <c r="V119" s="95"/>
      <c r="W119" s="96"/>
      <c r="X119" s="94">
        <f>X115+X118</f>
        <v>1602</v>
      </c>
      <c r="Y119" s="95"/>
      <c r="Z119" s="96"/>
      <c r="AA119" s="94">
        <f>SUM(D119:X119)</f>
        <v>15408</v>
      </c>
      <c r="AB119" s="95"/>
      <c r="AC119" s="95"/>
      <c r="AD119" s="96"/>
      <c r="AE119" s="97">
        <f>AA115/AE115</f>
        <v>0.1699950676194955</v>
      </c>
      <c r="AF119" s="98"/>
      <c r="AG119" s="98"/>
      <c r="AH119" s="99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2:52" s="3" customFormat="1" ht="16.5" customHeight="1">
      <c r="B120" s="45"/>
      <c r="C120" s="46"/>
      <c r="D120" s="28" t="s">
        <v>34</v>
      </c>
      <c r="E120" s="29"/>
      <c r="F120" s="30"/>
      <c r="G120" s="30"/>
      <c r="H120" s="31"/>
      <c r="I120" s="115">
        <f>I121+I122</f>
        <v>1977</v>
      </c>
      <c r="J120" s="116"/>
      <c r="K120" s="117"/>
      <c r="L120" s="115">
        <f>L121+L122</f>
        <v>5217</v>
      </c>
      <c r="M120" s="116"/>
      <c r="N120" s="117"/>
      <c r="O120" s="115">
        <f>O121+O122</f>
        <v>2524</v>
      </c>
      <c r="P120" s="116"/>
      <c r="Q120" s="117"/>
      <c r="R120" s="115">
        <f>R121+R122</f>
        <v>1964</v>
      </c>
      <c r="S120" s="116"/>
      <c r="T120" s="117"/>
      <c r="U120" s="115">
        <f>U121+U122</f>
        <v>1741</v>
      </c>
      <c r="V120" s="116"/>
      <c r="W120" s="117"/>
      <c r="X120" s="115">
        <f>X121+X122</f>
        <v>1546</v>
      </c>
      <c r="Y120" s="116"/>
      <c r="Z120" s="117"/>
      <c r="AA120" s="109">
        <f>SUM(D120:Z120)</f>
        <v>14969</v>
      </c>
      <c r="AB120" s="110"/>
      <c r="AC120" s="110"/>
      <c r="AD120" s="111"/>
      <c r="AE120" s="112">
        <v>87501</v>
      </c>
      <c r="AF120" s="113"/>
      <c r="AG120" s="113"/>
      <c r="AH120" s="114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s="3" customFormat="1" ht="16.5" customHeight="1">
      <c r="B121" s="47"/>
      <c r="C121" s="46"/>
      <c r="D121" s="20" t="s">
        <v>50</v>
      </c>
      <c r="E121" s="21"/>
      <c r="F121" s="22"/>
      <c r="G121" s="22"/>
      <c r="H121" s="23"/>
      <c r="I121" s="100">
        <v>537</v>
      </c>
      <c r="J121" s="101"/>
      <c r="K121" s="102"/>
      <c r="L121" s="100">
        <v>1214</v>
      </c>
      <c r="M121" s="101"/>
      <c r="N121" s="102"/>
      <c r="O121" s="100">
        <v>581</v>
      </c>
      <c r="P121" s="101"/>
      <c r="Q121" s="102"/>
      <c r="R121" s="100">
        <v>371</v>
      </c>
      <c r="S121" s="101"/>
      <c r="T121" s="102"/>
      <c r="U121" s="100">
        <v>349</v>
      </c>
      <c r="V121" s="101"/>
      <c r="W121" s="102"/>
      <c r="X121" s="100">
        <v>291</v>
      </c>
      <c r="Y121" s="101"/>
      <c r="Z121" s="102"/>
      <c r="AA121" s="100">
        <f>SUM(D121:Z121)</f>
        <v>3343</v>
      </c>
      <c r="AB121" s="101"/>
      <c r="AC121" s="101"/>
      <c r="AD121" s="102"/>
      <c r="AE121" s="7"/>
      <c r="AF121" s="8"/>
      <c r="AG121" s="8"/>
      <c r="AH121" s="9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s="3" customFormat="1" ht="16.5" customHeight="1">
      <c r="B122" s="146" t="s">
        <v>46</v>
      </c>
      <c r="C122" s="147"/>
      <c r="D122" s="20" t="s">
        <v>51</v>
      </c>
      <c r="E122" s="21"/>
      <c r="F122" s="22"/>
      <c r="G122" s="22"/>
      <c r="H122" s="23"/>
      <c r="I122" s="100">
        <v>1440</v>
      </c>
      <c r="J122" s="101"/>
      <c r="K122" s="102"/>
      <c r="L122" s="100">
        <v>4003</v>
      </c>
      <c r="M122" s="101"/>
      <c r="N122" s="102"/>
      <c r="O122" s="100">
        <v>1943</v>
      </c>
      <c r="P122" s="101"/>
      <c r="Q122" s="102"/>
      <c r="R122" s="100">
        <v>1593</v>
      </c>
      <c r="S122" s="101"/>
      <c r="T122" s="102"/>
      <c r="U122" s="100">
        <v>1392</v>
      </c>
      <c r="V122" s="101"/>
      <c r="W122" s="102"/>
      <c r="X122" s="100">
        <v>1255</v>
      </c>
      <c r="Y122" s="101"/>
      <c r="Z122" s="102"/>
      <c r="AA122" s="100">
        <f>SUM(D122:Z122)</f>
        <v>11626</v>
      </c>
      <c r="AB122" s="101"/>
      <c r="AC122" s="101"/>
      <c r="AD122" s="102"/>
      <c r="AE122" s="7"/>
      <c r="AF122" s="8"/>
      <c r="AG122" s="8"/>
      <c r="AH122" s="9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s="3" customFormat="1" ht="16.5" customHeight="1">
      <c r="B123" s="47"/>
      <c r="C123" s="46"/>
      <c r="D123" s="24" t="s">
        <v>35</v>
      </c>
      <c r="E123" s="25"/>
      <c r="F123" s="26"/>
      <c r="G123" s="26"/>
      <c r="H123" s="27"/>
      <c r="I123" s="103">
        <v>32</v>
      </c>
      <c r="J123" s="104"/>
      <c r="K123" s="105"/>
      <c r="L123" s="103">
        <v>167</v>
      </c>
      <c r="M123" s="104"/>
      <c r="N123" s="105"/>
      <c r="O123" s="103">
        <v>121</v>
      </c>
      <c r="P123" s="104"/>
      <c r="Q123" s="105"/>
      <c r="R123" s="103">
        <v>104</v>
      </c>
      <c r="S123" s="104"/>
      <c r="T123" s="105"/>
      <c r="U123" s="103">
        <v>82</v>
      </c>
      <c r="V123" s="104"/>
      <c r="W123" s="105"/>
      <c r="X123" s="103">
        <v>85</v>
      </c>
      <c r="Y123" s="104"/>
      <c r="Z123" s="105"/>
      <c r="AA123" s="106">
        <f>SUM(D123:Z123)</f>
        <v>591</v>
      </c>
      <c r="AB123" s="107"/>
      <c r="AC123" s="107"/>
      <c r="AD123" s="108"/>
      <c r="AE123" s="10"/>
      <c r="AF123" s="4"/>
      <c r="AG123" s="4"/>
      <c r="AH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34" s="3" customFormat="1" ht="16.5" customHeight="1">
      <c r="B124" s="48"/>
      <c r="C124" s="49"/>
      <c r="D124" s="138" t="s">
        <v>49</v>
      </c>
      <c r="E124" s="139"/>
      <c r="F124" s="139"/>
      <c r="G124" s="139"/>
      <c r="H124" s="140"/>
      <c r="I124" s="94">
        <f>I120+I123</f>
        <v>2009</v>
      </c>
      <c r="J124" s="95"/>
      <c r="K124" s="96"/>
      <c r="L124" s="94">
        <f>L120+L123</f>
        <v>5384</v>
      </c>
      <c r="M124" s="95"/>
      <c r="N124" s="96"/>
      <c r="O124" s="94">
        <f>O120+O123</f>
        <v>2645</v>
      </c>
      <c r="P124" s="95"/>
      <c r="Q124" s="96"/>
      <c r="R124" s="94">
        <f>R120+R123</f>
        <v>2068</v>
      </c>
      <c r="S124" s="95"/>
      <c r="T124" s="96"/>
      <c r="U124" s="94">
        <f>U120+U123</f>
        <v>1823</v>
      </c>
      <c r="V124" s="95"/>
      <c r="W124" s="96"/>
      <c r="X124" s="94">
        <f>X120+X123</f>
        <v>1631</v>
      </c>
      <c r="Y124" s="95"/>
      <c r="Z124" s="96"/>
      <c r="AA124" s="94">
        <f>SUM(D124:X124)</f>
        <v>15560</v>
      </c>
      <c r="AB124" s="95"/>
      <c r="AC124" s="95"/>
      <c r="AD124" s="96"/>
      <c r="AE124" s="97">
        <f>AA120/AE120</f>
        <v>0.17107233060193597</v>
      </c>
      <c r="AF124" s="98"/>
      <c r="AG124" s="98"/>
      <c r="AH124" s="99"/>
    </row>
    <row r="125" spans="2:34" s="3" customFormat="1" ht="16.5" customHeight="1">
      <c r="B125" s="45"/>
      <c r="C125" s="46"/>
      <c r="D125" s="28" t="s">
        <v>34</v>
      </c>
      <c r="E125" s="29"/>
      <c r="F125" s="30"/>
      <c r="G125" s="30"/>
      <c r="H125" s="31"/>
      <c r="I125" s="115">
        <f>I126+I127</f>
        <v>2031</v>
      </c>
      <c r="J125" s="116"/>
      <c r="K125" s="117"/>
      <c r="L125" s="115">
        <f>L126+L127</f>
        <v>5312</v>
      </c>
      <c r="M125" s="116"/>
      <c r="N125" s="117"/>
      <c r="O125" s="115">
        <f>O126+O127</f>
        <v>2527</v>
      </c>
      <c r="P125" s="116"/>
      <c r="Q125" s="117"/>
      <c r="R125" s="115">
        <f>R126+R127</f>
        <v>1992</v>
      </c>
      <c r="S125" s="116"/>
      <c r="T125" s="117"/>
      <c r="U125" s="115">
        <f>U126+U127</f>
        <v>1776</v>
      </c>
      <c r="V125" s="116"/>
      <c r="W125" s="117"/>
      <c r="X125" s="115">
        <f>X126+X127</f>
        <v>1576</v>
      </c>
      <c r="Y125" s="116"/>
      <c r="Z125" s="117"/>
      <c r="AA125" s="109">
        <f>SUM(D125:Z125)</f>
        <v>15214</v>
      </c>
      <c r="AB125" s="110"/>
      <c r="AC125" s="110"/>
      <c r="AD125" s="111"/>
      <c r="AE125" s="112">
        <v>87660</v>
      </c>
      <c r="AF125" s="113"/>
      <c r="AG125" s="113"/>
      <c r="AH125" s="114"/>
    </row>
    <row r="126" spans="2:34" s="3" customFormat="1" ht="16.5" customHeight="1">
      <c r="B126" s="47"/>
      <c r="C126" s="46"/>
      <c r="D126" s="20" t="s">
        <v>50</v>
      </c>
      <c r="E126" s="21"/>
      <c r="F126" s="22"/>
      <c r="G126" s="22"/>
      <c r="H126" s="23"/>
      <c r="I126" s="100">
        <v>553</v>
      </c>
      <c r="J126" s="101"/>
      <c r="K126" s="102"/>
      <c r="L126" s="100">
        <v>1232</v>
      </c>
      <c r="M126" s="101"/>
      <c r="N126" s="102"/>
      <c r="O126" s="100">
        <v>581</v>
      </c>
      <c r="P126" s="101"/>
      <c r="Q126" s="102"/>
      <c r="R126" s="100">
        <v>377</v>
      </c>
      <c r="S126" s="101"/>
      <c r="T126" s="102"/>
      <c r="U126" s="100">
        <v>361</v>
      </c>
      <c r="V126" s="101"/>
      <c r="W126" s="102"/>
      <c r="X126" s="100">
        <v>299</v>
      </c>
      <c r="Y126" s="101"/>
      <c r="Z126" s="102"/>
      <c r="AA126" s="100">
        <f>SUM(D126:Z126)</f>
        <v>3403</v>
      </c>
      <c r="AB126" s="101"/>
      <c r="AC126" s="101"/>
      <c r="AD126" s="102"/>
      <c r="AE126" s="7"/>
      <c r="AF126" s="8"/>
      <c r="AG126" s="8"/>
      <c r="AH126" s="9"/>
    </row>
    <row r="127" spans="2:34" s="3" customFormat="1" ht="16.5" customHeight="1">
      <c r="B127" s="146" t="s">
        <v>47</v>
      </c>
      <c r="C127" s="147"/>
      <c r="D127" s="20" t="s">
        <v>51</v>
      </c>
      <c r="E127" s="21"/>
      <c r="F127" s="22"/>
      <c r="G127" s="22"/>
      <c r="H127" s="23"/>
      <c r="I127" s="100">
        <v>1478</v>
      </c>
      <c r="J127" s="101"/>
      <c r="K127" s="102"/>
      <c r="L127" s="100">
        <v>4080</v>
      </c>
      <c r="M127" s="101"/>
      <c r="N127" s="102"/>
      <c r="O127" s="100">
        <v>1946</v>
      </c>
      <c r="P127" s="101"/>
      <c r="Q127" s="102"/>
      <c r="R127" s="100">
        <v>1615</v>
      </c>
      <c r="S127" s="101"/>
      <c r="T127" s="102"/>
      <c r="U127" s="100">
        <v>1415</v>
      </c>
      <c r="V127" s="101"/>
      <c r="W127" s="102"/>
      <c r="X127" s="100">
        <v>1277</v>
      </c>
      <c r="Y127" s="101"/>
      <c r="Z127" s="102"/>
      <c r="AA127" s="100">
        <f>SUM(D127:Z127)</f>
        <v>11811</v>
      </c>
      <c r="AB127" s="101"/>
      <c r="AC127" s="101"/>
      <c r="AD127" s="102"/>
      <c r="AE127" s="7"/>
      <c r="AF127" s="8"/>
      <c r="AG127" s="8"/>
      <c r="AH127" s="9"/>
    </row>
    <row r="128" spans="2:34" s="3" customFormat="1" ht="16.5" customHeight="1">
      <c r="B128" s="47"/>
      <c r="C128" s="78" t="s">
        <v>73</v>
      </c>
      <c r="D128" s="24" t="s">
        <v>35</v>
      </c>
      <c r="E128" s="25"/>
      <c r="F128" s="26"/>
      <c r="G128" s="26"/>
      <c r="H128" s="27"/>
      <c r="I128" s="103">
        <v>33</v>
      </c>
      <c r="J128" s="104"/>
      <c r="K128" s="105"/>
      <c r="L128" s="103">
        <v>167</v>
      </c>
      <c r="M128" s="104"/>
      <c r="N128" s="105"/>
      <c r="O128" s="103">
        <v>120</v>
      </c>
      <c r="P128" s="104"/>
      <c r="Q128" s="105"/>
      <c r="R128" s="103">
        <v>107</v>
      </c>
      <c r="S128" s="104"/>
      <c r="T128" s="105"/>
      <c r="U128" s="103">
        <v>84</v>
      </c>
      <c r="V128" s="104"/>
      <c r="W128" s="105"/>
      <c r="X128" s="103">
        <v>85</v>
      </c>
      <c r="Y128" s="104"/>
      <c r="Z128" s="105"/>
      <c r="AA128" s="106">
        <f>SUM(D128:Z128)</f>
        <v>596</v>
      </c>
      <c r="AB128" s="107"/>
      <c r="AC128" s="107"/>
      <c r="AD128" s="108"/>
      <c r="AE128" s="10"/>
      <c r="AF128" s="4"/>
      <c r="AG128" s="4"/>
      <c r="AH128" s="5"/>
    </row>
    <row r="129" spans="2:34" s="3" customFormat="1" ht="16.5" customHeight="1">
      <c r="B129" s="48"/>
      <c r="C129" s="49"/>
      <c r="D129" s="138" t="s">
        <v>49</v>
      </c>
      <c r="E129" s="139"/>
      <c r="F129" s="139"/>
      <c r="G129" s="139"/>
      <c r="H129" s="140"/>
      <c r="I129" s="94">
        <f>I125+I128</f>
        <v>2064</v>
      </c>
      <c r="J129" s="95"/>
      <c r="K129" s="96"/>
      <c r="L129" s="94">
        <f>L125+L128</f>
        <v>5479</v>
      </c>
      <c r="M129" s="95"/>
      <c r="N129" s="96"/>
      <c r="O129" s="94">
        <f>O125+O128</f>
        <v>2647</v>
      </c>
      <c r="P129" s="95"/>
      <c r="Q129" s="96"/>
      <c r="R129" s="94">
        <f>R125+R128</f>
        <v>2099</v>
      </c>
      <c r="S129" s="95"/>
      <c r="T129" s="96"/>
      <c r="U129" s="94">
        <f>U125+U128</f>
        <v>1860</v>
      </c>
      <c r="V129" s="95"/>
      <c r="W129" s="96"/>
      <c r="X129" s="94">
        <f>X125+X128</f>
        <v>1661</v>
      </c>
      <c r="Y129" s="95"/>
      <c r="Z129" s="96"/>
      <c r="AA129" s="94">
        <f>SUM(D129:X129)</f>
        <v>15810</v>
      </c>
      <c r="AB129" s="95"/>
      <c r="AC129" s="95"/>
      <c r="AD129" s="96"/>
      <c r="AE129" s="97">
        <f>AA125/AE125</f>
        <v>0.17355692448094912</v>
      </c>
      <c r="AF129" s="98"/>
      <c r="AG129" s="98"/>
      <c r="AH129" s="99"/>
    </row>
    <row r="130" spans="2:34" s="3" customFormat="1" ht="16.5" customHeight="1">
      <c r="B130" s="133" t="s">
        <v>115</v>
      </c>
      <c r="C130" s="134"/>
      <c r="D130" s="28" t="s">
        <v>34</v>
      </c>
      <c r="E130" s="29"/>
      <c r="F130" s="30"/>
      <c r="G130" s="30"/>
      <c r="H130" s="31"/>
      <c r="I130" s="144">
        <f>I125/I65</f>
        <v>1.3863481228668941</v>
      </c>
      <c r="J130" s="144"/>
      <c r="K130" s="144"/>
      <c r="L130" s="144">
        <f>L125/L65</f>
        <v>1.2296296296296296</v>
      </c>
      <c r="M130" s="144"/>
      <c r="N130" s="144"/>
      <c r="O130" s="144">
        <f>O125/O65</f>
        <v>0.915911562160203</v>
      </c>
      <c r="P130" s="144"/>
      <c r="Q130" s="144"/>
      <c r="R130" s="144">
        <f>R125/R65</f>
        <v>1.2220858895705522</v>
      </c>
      <c r="S130" s="144"/>
      <c r="T130" s="144"/>
      <c r="U130" s="144">
        <f>U125/U65</f>
        <v>1.0962962962962963</v>
      </c>
      <c r="V130" s="144"/>
      <c r="W130" s="144"/>
      <c r="X130" s="144">
        <f>X125/X65</f>
        <v>1.1921331316187596</v>
      </c>
      <c r="Y130" s="144"/>
      <c r="Z130" s="144"/>
      <c r="AA130" s="181">
        <f>AA125/AA65</f>
        <v>1.1599573040561146</v>
      </c>
      <c r="AB130" s="182"/>
      <c r="AC130" s="182"/>
      <c r="AD130" s="183"/>
      <c r="AE130" s="219">
        <f>AE125/AE65</f>
        <v>1.0261993397485425</v>
      </c>
      <c r="AF130" s="220"/>
      <c r="AG130" s="220"/>
      <c r="AH130" s="221"/>
    </row>
    <row r="131" spans="2:34" s="3" customFormat="1" ht="16.5" customHeight="1">
      <c r="B131" s="120"/>
      <c r="C131" s="93"/>
      <c r="D131" s="20" t="s">
        <v>50</v>
      </c>
      <c r="E131" s="21"/>
      <c r="F131" s="22"/>
      <c r="G131" s="22"/>
      <c r="H131" s="23"/>
      <c r="I131" s="141">
        <f>I126/I66</f>
        <v>1.4514435695538057</v>
      </c>
      <c r="J131" s="141"/>
      <c r="K131" s="141"/>
      <c r="L131" s="141">
        <f>L126/L66</f>
        <v>1.2234359483614696</v>
      </c>
      <c r="M131" s="141"/>
      <c r="N131" s="141"/>
      <c r="O131" s="141">
        <f>O126/O66</f>
        <v>0.9509001636661211</v>
      </c>
      <c r="P131" s="141"/>
      <c r="Q131" s="141"/>
      <c r="R131" s="141">
        <f>R126/R66</f>
        <v>1.1892744479495267</v>
      </c>
      <c r="S131" s="141"/>
      <c r="T131" s="141"/>
      <c r="U131" s="141">
        <f>U126/U66</f>
        <v>1.1914191419141915</v>
      </c>
      <c r="V131" s="141"/>
      <c r="W131" s="141"/>
      <c r="X131" s="141">
        <f>X126/X66</f>
        <v>1.103321033210332</v>
      </c>
      <c r="Y131" s="141"/>
      <c r="Z131" s="141"/>
      <c r="AA131" s="141">
        <f>AA126/AA66</f>
        <v>1.177508650519031</v>
      </c>
      <c r="AB131" s="141"/>
      <c r="AC131" s="141"/>
      <c r="AD131" s="141"/>
      <c r="AE131" s="7"/>
      <c r="AF131" s="8"/>
      <c r="AG131" s="8"/>
      <c r="AH131" s="9"/>
    </row>
    <row r="132" spans="2:34" s="3" customFormat="1" ht="16.5" customHeight="1">
      <c r="B132" s="120"/>
      <c r="C132" s="93"/>
      <c r="D132" s="20" t="s">
        <v>51</v>
      </c>
      <c r="E132" s="21"/>
      <c r="F132" s="22"/>
      <c r="G132" s="22"/>
      <c r="H132" s="23"/>
      <c r="I132" s="141">
        <f>I127/I67</f>
        <v>1.363468634686347</v>
      </c>
      <c r="J132" s="141"/>
      <c r="K132" s="141"/>
      <c r="L132" s="141">
        <f>L127/L67</f>
        <v>1.2315122245698762</v>
      </c>
      <c r="M132" s="141"/>
      <c r="N132" s="141"/>
      <c r="O132" s="141">
        <f>O127/O67</f>
        <v>0.9059590316573557</v>
      </c>
      <c r="P132" s="141"/>
      <c r="Q132" s="141"/>
      <c r="R132" s="141">
        <f>R127/R67</f>
        <v>1.23000761614623</v>
      </c>
      <c r="S132" s="141"/>
      <c r="T132" s="141"/>
      <c r="U132" s="141">
        <f>U127/U67</f>
        <v>1.0744115413819286</v>
      </c>
      <c r="V132" s="141"/>
      <c r="W132" s="141"/>
      <c r="X132" s="141">
        <f>X127/X67</f>
        <v>1.2150333016175072</v>
      </c>
      <c r="Y132" s="141"/>
      <c r="Z132" s="141"/>
      <c r="AA132" s="141">
        <f>AA127/AA67</f>
        <v>1.1549970663015843</v>
      </c>
      <c r="AB132" s="141"/>
      <c r="AC132" s="141"/>
      <c r="AD132" s="141"/>
      <c r="AE132" s="7"/>
      <c r="AF132" s="8"/>
      <c r="AG132" s="8"/>
      <c r="AH132" s="9"/>
    </row>
    <row r="133" spans="2:34" s="3" customFormat="1" ht="16.5" customHeight="1">
      <c r="B133" s="120"/>
      <c r="C133" s="93"/>
      <c r="D133" s="24" t="s">
        <v>35</v>
      </c>
      <c r="E133" s="25"/>
      <c r="F133" s="26"/>
      <c r="G133" s="26"/>
      <c r="H133" s="27"/>
      <c r="I133" s="137">
        <f>I128/I68</f>
        <v>1.8333333333333333</v>
      </c>
      <c r="J133" s="137"/>
      <c r="K133" s="137"/>
      <c r="L133" s="137">
        <f>L128/L68</f>
        <v>1.3688524590163935</v>
      </c>
      <c r="M133" s="137"/>
      <c r="N133" s="137"/>
      <c r="O133" s="137">
        <f>O128/O68</f>
        <v>0.851063829787234</v>
      </c>
      <c r="P133" s="137"/>
      <c r="Q133" s="137"/>
      <c r="R133" s="137">
        <f>R128/R68</f>
        <v>1.2588235294117647</v>
      </c>
      <c r="S133" s="137"/>
      <c r="T133" s="137"/>
      <c r="U133" s="137">
        <f>U128/U68</f>
        <v>1.105263157894737</v>
      </c>
      <c r="V133" s="137"/>
      <c r="W133" s="137"/>
      <c r="X133" s="137">
        <f>X128/X68</f>
        <v>1.103896103896104</v>
      </c>
      <c r="Y133" s="137"/>
      <c r="Z133" s="137"/>
      <c r="AA133" s="137">
        <f>AA128/AA68</f>
        <v>1.1483622350674374</v>
      </c>
      <c r="AB133" s="137"/>
      <c r="AC133" s="137"/>
      <c r="AD133" s="137"/>
      <c r="AE133" s="10"/>
      <c r="AF133" s="4"/>
      <c r="AG133" s="4"/>
      <c r="AH133" s="5"/>
    </row>
    <row r="134" spans="2:34" s="3" customFormat="1" ht="16.5" customHeight="1">
      <c r="B134" s="135"/>
      <c r="C134" s="136"/>
      <c r="D134" s="138" t="s">
        <v>49</v>
      </c>
      <c r="E134" s="139"/>
      <c r="F134" s="139"/>
      <c r="G134" s="139"/>
      <c r="H134" s="140"/>
      <c r="I134" s="132">
        <f>I129/I69</f>
        <v>1.3917734322319621</v>
      </c>
      <c r="J134" s="132"/>
      <c r="K134" s="132"/>
      <c r="L134" s="132">
        <f>L129/L69</f>
        <v>1.2334533993696533</v>
      </c>
      <c r="M134" s="132"/>
      <c r="N134" s="132"/>
      <c r="O134" s="132">
        <f>O129/O69</f>
        <v>0.9127586206896552</v>
      </c>
      <c r="P134" s="132"/>
      <c r="Q134" s="132"/>
      <c r="R134" s="132">
        <f>R129/R69</f>
        <v>1.2239067055393587</v>
      </c>
      <c r="S134" s="132"/>
      <c r="T134" s="132"/>
      <c r="U134" s="132">
        <f>U129/U69</f>
        <v>1.096698113207547</v>
      </c>
      <c r="V134" s="132"/>
      <c r="W134" s="132"/>
      <c r="X134" s="132">
        <f>X129/X69</f>
        <v>1.187276626161544</v>
      </c>
      <c r="Y134" s="132"/>
      <c r="Z134" s="132"/>
      <c r="AA134" s="132">
        <f>AA129/AA69</f>
        <v>1.1595159515951594</v>
      </c>
      <c r="AB134" s="132"/>
      <c r="AC134" s="132"/>
      <c r="AD134" s="132"/>
      <c r="AE134" s="132">
        <f>AE129/AE69</f>
        <v>1.130343062138734</v>
      </c>
      <c r="AF134" s="132"/>
      <c r="AG134" s="132"/>
      <c r="AH134" s="132"/>
    </row>
    <row r="135" spans="2:34" s="3" customFormat="1" ht="16.5" customHeight="1">
      <c r="B135" s="40" t="s">
        <v>66</v>
      </c>
      <c r="C135" s="41" t="s">
        <v>67</v>
      </c>
      <c r="D135" s="42"/>
      <c r="E135" s="42"/>
      <c r="F135" s="42"/>
      <c r="G135" s="42"/>
      <c r="H135" s="42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4"/>
      <c r="AF135" s="44"/>
      <c r="AG135" s="44"/>
      <c r="AH135" s="44"/>
    </row>
    <row r="136" spans="40:52" ht="13.5"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51:52" ht="13.5">
      <c r="AY137" s="3"/>
      <c r="AZ137" s="3"/>
    </row>
    <row r="138" spans="38:52" ht="13.5">
      <c r="AL138" s="8"/>
      <c r="AM138" s="55"/>
      <c r="AN138" s="55"/>
      <c r="AO138" s="55"/>
      <c r="AP138" s="55"/>
      <c r="AQ138" s="58"/>
      <c r="AR138" s="59" t="s">
        <v>11</v>
      </c>
      <c r="AS138" s="59" t="s">
        <v>12</v>
      </c>
      <c r="AT138" s="59" t="s">
        <v>13</v>
      </c>
      <c r="AU138" s="59" t="s">
        <v>14</v>
      </c>
      <c r="AV138" s="59" t="s">
        <v>15</v>
      </c>
      <c r="AW138" s="59" t="s">
        <v>16</v>
      </c>
      <c r="AX138" s="59" t="s">
        <v>9</v>
      </c>
      <c r="AY138" s="3"/>
      <c r="AZ138" s="3"/>
    </row>
    <row r="139" spans="38:52" ht="13.5">
      <c r="AL139" s="56"/>
      <c r="AM139" s="57"/>
      <c r="AN139" s="57"/>
      <c r="AO139" s="57"/>
      <c r="AP139" s="57"/>
      <c r="AQ139" s="60" t="s">
        <v>36</v>
      </c>
      <c r="AR139" s="61">
        <f>I74</f>
        <v>1543</v>
      </c>
      <c r="AS139" s="61">
        <f>L74</f>
        <v>4508</v>
      </c>
      <c r="AT139" s="61">
        <f>O74</f>
        <v>2915</v>
      </c>
      <c r="AU139" s="61">
        <f>R74</f>
        <v>1718</v>
      </c>
      <c r="AV139" s="61">
        <f>U74</f>
        <v>1696</v>
      </c>
      <c r="AW139" s="61">
        <f>X74</f>
        <v>1436</v>
      </c>
      <c r="AX139" s="61">
        <f aca="true" t="shared" si="2" ref="AX139:AX150">SUM(AR139:AW139)</f>
        <v>13816</v>
      </c>
      <c r="AY139" s="3"/>
      <c r="AZ139" s="3"/>
    </row>
    <row r="140" spans="38:52" ht="13.5">
      <c r="AL140" s="56"/>
      <c r="AM140" s="57"/>
      <c r="AN140" s="57"/>
      <c r="AO140" s="57"/>
      <c r="AP140" s="57"/>
      <c r="AQ140" s="60" t="s">
        <v>37</v>
      </c>
      <c r="AR140" s="61">
        <f>I79</f>
        <v>1616</v>
      </c>
      <c r="AS140" s="61">
        <f>L79</f>
        <v>4566</v>
      </c>
      <c r="AT140" s="61">
        <f>O79</f>
        <v>2894</v>
      </c>
      <c r="AU140" s="61">
        <f>R79</f>
        <v>1748</v>
      </c>
      <c r="AV140" s="61">
        <f>U79</f>
        <v>1718</v>
      </c>
      <c r="AW140" s="61">
        <f>X79</f>
        <v>1472</v>
      </c>
      <c r="AX140" s="61">
        <f t="shared" si="2"/>
        <v>14014</v>
      </c>
      <c r="AY140" s="3"/>
      <c r="AZ140" s="3"/>
    </row>
    <row r="141" spans="38:50" ht="13.5" customHeight="1">
      <c r="AL141" s="56"/>
      <c r="AM141" s="57"/>
      <c r="AN141" s="57"/>
      <c r="AO141" s="57"/>
      <c r="AP141" s="57"/>
      <c r="AQ141" s="60" t="s">
        <v>38</v>
      </c>
      <c r="AR141" s="61">
        <f>I84</f>
        <v>1670</v>
      </c>
      <c r="AS141" s="61">
        <f>L84</f>
        <v>4670</v>
      </c>
      <c r="AT141" s="61">
        <f>O84</f>
        <v>2882</v>
      </c>
      <c r="AU141" s="61">
        <f>R84</f>
        <v>1801</v>
      </c>
      <c r="AV141" s="61">
        <f>U84</f>
        <v>1738</v>
      </c>
      <c r="AW141" s="61">
        <f>X84</f>
        <v>1507</v>
      </c>
      <c r="AX141" s="61">
        <f t="shared" si="2"/>
        <v>14268</v>
      </c>
    </row>
    <row r="142" spans="38:50" ht="13.5" customHeight="1">
      <c r="AL142" s="56"/>
      <c r="AM142" s="57"/>
      <c r="AN142" s="57"/>
      <c r="AO142" s="57"/>
      <c r="AP142" s="57"/>
      <c r="AQ142" s="60" t="s">
        <v>39</v>
      </c>
      <c r="AR142" s="61">
        <f>I89</f>
        <v>1759</v>
      </c>
      <c r="AS142" s="61">
        <f>L89</f>
        <v>4800</v>
      </c>
      <c r="AT142" s="61">
        <f>O89</f>
        <v>2840</v>
      </c>
      <c r="AU142" s="61">
        <f>R89</f>
        <v>1838</v>
      </c>
      <c r="AV142" s="61">
        <f>U89</f>
        <v>1747</v>
      </c>
      <c r="AW142" s="61">
        <f>X89</f>
        <v>1530</v>
      </c>
      <c r="AX142" s="61">
        <f t="shared" si="2"/>
        <v>14514</v>
      </c>
    </row>
    <row r="143" spans="38:50" ht="13.5">
      <c r="AL143" s="56"/>
      <c r="AM143" s="57"/>
      <c r="AN143" s="57"/>
      <c r="AO143" s="57"/>
      <c r="AP143" s="57"/>
      <c r="AQ143" s="60" t="s">
        <v>40</v>
      </c>
      <c r="AR143" s="61">
        <f>I94</f>
        <v>1815</v>
      </c>
      <c r="AS143" s="61">
        <f>L94</f>
        <v>4910</v>
      </c>
      <c r="AT143" s="61">
        <f>O94</f>
        <v>2821</v>
      </c>
      <c r="AU143" s="61">
        <f>R94</f>
        <v>1849</v>
      </c>
      <c r="AV143" s="61">
        <f>U94</f>
        <v>1757</v>
      </c>
      <c r="AW143" s="61">
        <f>X94</f>
        <v>1566</v>
      </c>
      <c r="AX143" s="61">
        <f t="shared" si="2"/>
        <v>14718</v>
      </c>
    </row>
    <row r="144" spans="34:50" ht="13.5">
      <c r="AH144" s="6" t="s">
        <v>116</v>
      </c>
      <c r="AI144" s="6" t="s">
        <v>117</v>
      </c>
      <c r="AJ144" s="6" t="s">
        <v>118</v>
      </c>
      <c r="AK144" s="6" t="s">
        <v>119</v>
      </c>
      <c r="AL144" s="56"/>
      <c r="AM144" s="57"/>
      <c r="AN144" s="57"/>
      <c r="AO144" s="57"/>
      <c r="AP144" s="57"/>
      <c r="AQ144" s="60" t="s">
        <v>41</v>
      </c>
      <c r="AR144" s="61">
        <f>I99</f>
        <v>1823</v>
      </c>
      <c r="AS144" s="61">
        <f>L99</f>
        <v>4992</v>
      </c>
      <c r="AT144" s="61">
        <f>O99</f>
        <v>2829</v>
      </c>
      <c r="AU144" s="61">
        <f>R99</f>
        <v>1899</v>
      </c>
      <c r="AV144" s="61">
        <f>U99</f>
        <v>1742</v>
      </c>
      <c r="AW144" s="61">
        <f>X99</f>
        <v>1584</v>
      </c>
      <c r="AX144" s="61">
        <f t="shared" si="2"/>
        <v>14869</v>
      </c>
    </row>
    <row r="145" spans="33:50" ht="13.5">
      <c r="AG145" s="6" t="s">
        <v>11</v>
      </c>
      <c r="AH145" s="84">
        <v>795</v>
      </c>
      <c r="AI145" s="84">
        <v>924</v>
      </c>
      <c r="AJ145" s="84">
        <v>1483</v>
      </c>
      <c r="AK145" s="84">
        <v>2064</v>
      </c>
      <c r="AL145" s="56"/>
      <c r="AM145" s="57"/>
      <c r="AN145" s="57"/>
      <c r="AO145" s="57"/>
      <c r="AP145" s="57"/>
      <c r="AQ145" s="60" t="s">
        <v>42</v>
      </c>
      <c r="AR145" s="61">
        <f>I104</f>
        <v>1892</v>
      </c>
      <c r="AS145" s="61">
        <f>L104</f>
        <v>5135</v>
      </c>
      <c r="AT145" s="61">
        <f>O104</f>
        <v>2760</v>
      </c>
      <c r="AU145" s="61">
        <f>R104</f>
        <v>1930</v>
      </c>
      <c r="AV145" s="61">
        <f>U104</f>
        <v>1769</v>
      </c>
      <c r="AW145" s="61">
        <f>X104</f>
        <v>1602</v>
      </c>
      <c r="AX145" s="61">
        <f t="shared" si="2"/>
        <v>15088</v>
      </c>
    </row>
    <row r="146" spans="33:50" ht="13.5">
      <c r="AG146" s="6" t="s">
        <v>83</v>
      </c>
      <c r="AH146" s="84">
        <v>2581</v>
      </c>
      <c r="AI146" s="84">
        <v>3389</v>
      </c>
      <c r="AJ146" s="84">
        <v>4442</v>
      </c>
      <c r="AK146" s="84">
        <v>5479</v>
      </c>
      <c r="AL146" s="56"/>
      <c r="AM146" s="57"/>
      <c r="AN146" s="57"/>
      <c r="AO146" s="57"/>
      <c r="AP146" s="57"/>
      <c r="AQ146" s="60" t="s">
        <v>43</v>
      </c>
      <c r="AR146" s="61">
        <f>I109</f>
        <v>1922</v>
      </c>
      <c r="AS146" s="61">
        <f>L109</f>
        <v>5197</v>
      </c>
      <c r="AT146" s="61">
        <f>O109</f>
        <v>2697</v>
      </c>
      <c r="AU146" s="61">
        <f>R109</f>
        <v>1962</v>
      </c>
      <c r="AV146" s="61">
        <f>U109</f>
        <v>1808</v>
      </c>
      <c r="AW146" s="61">
        <f>X109</f>
        <v>1612</v>
      </c>
      <c r="AX146" s="61">
        <f t="shared" si="2"/>
        <v>15198</v>
      </c>
    </row>
    <row r="147" spans="33:50" ht="13.5">
      <c r="AG147" s="6" t="s">
        <v>84</v>
      </c>
      <c r="AH147" s="84">
        <v>2071</v>
      </c>
      <c r="AI147" s="84">
        <v>2637</v>
      </c>
      <c r="AJ147" s="84">
        <v>2900</v>
      </c>
      <c r="AK147" s="84">
        <v>2647</v>
      </c>
      <c r="AL147" s="56"/>
      <c r="AM147" s="57"/>
      <c r="AN147" s="57"/>
      <c r="AO147" s="57"/>
      <c r="AP147" s="57"/>
      <c r="AQ147" s="60" t="s">
        <v>44</v>
      </c>
      <c r="AR147" s="61">
        <f>I114</f>
        <v>1942</v>
      </c>
      <c r="AS147" s="61">
        <f>L114</f>
        <v>5226</v>
      </c>
      <c r="AT147" s="61">
        <f>O114</f>
        <v>2674</v>
      </c>
      <c r="AU147" s="61">
        <f>R114</f>
        <v>2024</v>
      </c>
      <c r="AV147" s="61">
        <f>U114</f>
        <v>1809</v>
      </c>
      <c r="AW147" s="61">
        <f>X114</f>
        <v>1590</v>
      </c>
      <c r="AX147" s="61">
        <f t="shared" si="2"/>
        <v>15265</v>
      </c>
    </row>
    <row r="148" spans="33:50" ht="13.5">
      <c r="AG148" s="6" t="s">
        <v>85</v>
      </c>
      <c r="AH148" s="84">
        <v>1450</v>
      </c>
      <c r="AI148" s="84">
        <v>1667</v>
      </c>
      <c r="AJ148" s="84">
        <v>1715</v>
      </c>
      <c r="AK148" s="84">
        <v>2099</v>
      </c>
      <c r="AL148" s="56"/>
      <c r="AM148" s="57"/>
      <c r="AN148" s="57"/>
      <c r="AO148" s="57"/>
      <c r="AP148" s="57"/>
      <c r="AQ148" s="60" t="s">
        <v>45</v>
      </c>
      <c r="AR148" s="61">
        <f>I119</f>
        <v>1982</v>
      </c>
      <c r="AS148" s="61">
        <f>L119</f>
        <v>5324</v>
      </c>
      <c r="AT148" s="61">
        <f>O119</f>
        <v>2644</v>
      </c>
      <c r="AU148" s="61">
        <f>R119</f>
        <v>2041</v>
      </c>
      <c r="AV148" s="61">
        <f>U119</f>
        <v>1815</v>
      </c>
      <c r="AW148" s="61">
        <f>X119</f>
        <v>1602</v>
      </c>
      <c r="AX148" s="61">
        <f t="shared" si="2"/>
        <v>15408</v>
      </c>
    </row>
    <row r="149" spans="33:50" ht="13.5">
      <c r="AG149" s="6" t="s">
        <v>86</v>
      </c>
      <c r="AH149" s="84">
        <v>1462</v>
      </c>
      <c r="AI149" s="84">
        <v>1578</v>
      </c>
      <c r="AJ149" s="84">
        <v>1696</v>
      </c>
      <c r="AK149" s="84">
        <v>1860</v>
      </c>
      <c r="AL149" s="56"/>
      <c r="AM149" s="57"/>
      <c r="AN149" s="57"/>
      <c r="AO149" s="57"/>
      <c r="AP149" s="57"/>
      <c r="AQ149" s="60" t="s">
        <v>46</v>
      </c>
      <c r="AR149" s="61">
        <f>I124</f>
        <v>2009</v>
      </c>
      <c r="AS149" s="61">
        <f>L124</f>
        <v>5384</v>
      </c>
      <c r="AT149" s="61">
        <f>O124</f>
        <v>2645</v>
      </c>
      <c r="AU149" s="61">
        <f>R124</f>
        <v>2068</v>
      </c>
      <c r="AV149" s="61">
        <f>U124</f>
        <v>1823</v>
      </c>
      <c r="AW149" s="61">
        <f>X124</f>
        <v>1631</v>
      </c>
      <c r="AX149" s="61">
        <f t="shared" si="2"/>
        <v>15560</v>
      </c>
    </row>
    <row r="150" spans="33:50" ht="13.5">
      <c r="AG150" s="6" t="s">
        <v>87</v>
      </c>
      <c r="AH150" s="84">
        <v>1122</v>
      </c>
      <c r="AI150" s="84">
        <v>1247</v>
      </c>
      <c r="AJ150" s="84">
        <v>1399</v>
      </c>
      <c r="AK150" s="84">
        <v>1661</v>
      </c>
      <c r="AL150" s="56"/>
      <c r="AM150" s="57"/>
      <c r="AN150" s="57"/>
      <c r="AO150" s="57"/>
      <c r="AP150" s="57"/>
      <c r="AQ150" s="60" t="s">
        <v>47</v>
      </c>
      <c r="AR150" s="61">
        <f>I129</f>
        <v>2064</v>
      </c>
      <c r="AS150" s="61">
        <f>L129</f>
        <v>5479</v>
      </c>
      <c r="AT150" s="61">
        <f>O129</f>
        <v>2647</v>
      </c>
      <c r="AU150" s="61">
        <f>R129</f>
        <v>2099</v>
      </c>
      <c r="AV150" s="61">
        <f>U129</f>
        <v>1860</v>
      </c>
      <c r="AW150" s="61">
        <f>X129</f>
        <v>1661</v>
      </c>
      <c r="AX150" s="61">
        <f t="shared" si="2"/>
        <v>15810</v>
      </c>
    </row>
    <row r="151" spans="44:49" ht="13.5">
      <c r="AR151" s="3"/>
      <c r="AS151" s="3"/>
      <c r="AT151" s="3"/>
      <c r="AU151" s="3"/>
      <c r="AV151" s="3"/>
      <c r="AW151" s="3"/>
    </row>
    <row r="152" spans="44:49" ht="13.5">
      <c r="AR152" s="3"/>
      <c r="AS152" s="3"/>
      <c r="AT152" s="3"/>
      <c r="AU152" s="3"/>
      <c r="AV152" s="3"/>
      <c r="AW152" s="3"/>
    </row>
    <row r="153" spans="44:49" ht="13.5">
      <c r="AR153" s="3"/>
      <c r="AS153" s="3"/>
      <c r="AT153" s="3"/>
      <c r="AU153" s="3"/>
      <c r="AV153" s="3"/>
      <c r="AW153" s="3"/>
    </row>
    <row r="154" spans="44:49" ht="13.5">
      <c r="AR154" s="3"/>
      <c r="AS154" s="3"/>
      <c r="AT154" s="3"/>
      <c r="AU154" s="3"/>
      <c r="AV154" s="3"/>
      <c r="AW154" s="3"/>
    </row>
    <row r="155" spans="33:49" ht="13.5">
      <c r="AG155" s="1"/>
      <c r="AR155" s="3"/>
      <c r="AS155" s="3"/>
      <c r="AT155" s="3"/>
      <c r="AU155" s="3"/>
      <c r="AV155" s="3"/>
      <c r="AW155" s="3"/>
    </row>
    <row r="156" spans="33:49" ht="13.5">
      <c r="AG156" s="1"/>
      <c r="AR156" s="3"/>
      <c r="AS156" s="3"/>
      <c r="AT156" s="3"/>
      <c r="AU156" s="3"/>
      <c r="AV156" s="3"/>
      <c r="AW156" s="3"/>
    </row>
    <row r="157" spans="33:49" ht="13.5">
      <c r="AG157" s="1"/>
      <c r="AR157" s="3"/>
      <c r="AS157" s="3"/>
      <c r="AT157" s="3"/>
      <c r="AU157" s="3"/>
      <c r="AV157" s="3"/>
      <c r="AW157" s="3"/>
    </row>
    <row r="158" spans="33:49" ht="13.5">
      <c r="AG158" s="1"/>
      <c r="AR158" s="3"/>
      <c r="AS158" s="3"/>
      <c r="AT158" s="3"/>
      <c r="AU158" s="3"/>
      <c r="AV158" s="3"/>
      <c r="AW158" s="3"/>
    </row>
    <row r="159" spans="33:49" ht="13.5">
      <c r="AG159" s="1"/>
      <c r="AR159" s="3"/>
      <c r="AS159" s="3"/>
      <c r="AT159" s="3"/>
      <c r="AU159" s="3"/>
      <c r="AV159" s="3"/>
      <c r="AW159" s="3"/>
    </row>
    <row r="160" spans="33:49" ht="13.5">
      <c r="AG160" s="1"/>
      <c r="AR160" s="3"/>
      <c r="AS160" s="3"/>
      <c r="AT160" s="3"/>
      <c r="AU160" s="3"/>
      <c r="AV160" s="3"/>
      <c r="AW160" s="3"/>
    </row>
    <row r="161" spans="33:49" ht="13.5">
      <c r="AG161" s="1"/>
      <c r="AR161" s="3"/>
      <c r="AS161" s="3"/>
      <c r="AT161" s="3"/>
      <c r="AU161" s="3"/>
      <c r="AV161" s="3"/>
      <c r="AW161" s="3"/>
    </row>
    <row r="162" spans="33:49" ht="13.5">
      <c r="AG162" s="1"/>
      <c r="AR162" s="3"/>
      <c r="AS162" s="3"/>
      <c r="AT162" s="3"/>
      <c r="AU162" s="3"/>
      <c r="AV162" s="3"/>
      <c r="AW162" s="3"/>
    </row>
    <row r="163" spans="33:49" ht="13.5">
      <c r="AG163" s="1"/>
      <c r="AR163" s="3"/>
      <c r="AS163" s="3"/>
      <c r="AT163" s="3"/>
      <c r="AU163" s="3"/>
      <c r="AV163" s="3"/>
      <c r="AW163" s="3"/>
    </row>
    <row r="164" spans="33:49" ht="13.5">
      <c r="AG164" s="1"/>
      <c r="AR164" s="3"/>
      <c r="AS164" s="3"/>
      <c r="AT164" s="3"/>
      <c r="AU164" s="3"/>
      <c r="AV164" s="3"/>
      <c r="AW164" s="3"/>
    </row>
    <row r="165" spans="33:49" ht="13.5">
      <c r="AG165" s="1"/>
      <c r="AR165" s="3"/>
      <c r="AS165" s="3"/>
      <c r="AT165" s="3"/>
      <c r="AU165" s="3"/>
      <c r="AV165" s="3"/>
      <c r="AW165" s="3"/>
    </row>
    <row r="166" spans="1:49" ht="13.5">
      <c r="A166" s="1" t="s">
        <v>94</v>
      </c>
      <c r="AG166" s="1"/>
      <c r="AR166" s="3"/>
      <c r="AS166" s="3"/>
      <c r="AT166" s="3"/>
      <c r="AU166" s="3"/>
      <c r="AV166" s="3"/>
      <c r="AW166" s="3"/>
    </row>
    <row r="167" spans="1:49" ht="13.5">
      <c r="A167" s="1"/>
      <c r="AC167" s="51" t="s">
        <v>62</v>
      </c>
      <c r="AG167" s="1"/>
      <c r="AR167" s="3"/>
      <c r="AS167" s="3"/>
      <c r="AT167" s="3"/>
      <c r="AU167" s="3"/>
      <c r="AV167" s="3"/>
      <c r="AW167" s="3"/>
    </row>
    <row r="168" spans="1:49" ht="13.5">
      <c r="A168" s="1"/>
      <c r="B168" s="294"/>
      <c r="C168" s="295"/>
      <c r="D168" s="296"/>
      <c r="E168" s="300" t="s">
        <v>80</v>
      </c>
      <c r="F168" s="300"/>
      <c r="G168" s="300"/>
      <c r="H168" s="300"/>
      <c r="I168" s="300"/>
      <c r="J168" s="300" t="s">
        <v>58</v>
      </c>
      <c r="K168" s="300"/>
      <c r="L168" s="300"/>
      <c r="M168" s="300"/>
      <c r="N168" s="300"/>
      <c r="O168" s="300" t="s">
        <v>76</v>
      </c>
      <c r="P168" s="222"/>
      <c r="Q168" s="222"/>
      <c r="R168" s="222"/>
      <c r="S168" s="222"/>
      <c r="T168" s="222" t="s">
        <v>81</v>
      </c>
      <c r="U168" s="222"/>
      <c r="V168" s="222"/>
      <c r="W168" s="222"/>
      <c r="X168" s="222"/>
      <c r="Y168" s="300" t="s">
        <v>79</v>
      </c>
      <c r="Z168" s="222"/>
      <c r="AA168" s="222"/>
      <c r="AB168" s="222"/>
      <c r="AC168" s="222"/>
      <c r="AG168" s="1"/>
      <c r="AR168" s="3"/>
      <c r="AS168" s="3"/>
      <c r="AT168" s="3"/>
      <c r="AU168" s="3"/>
      <c r="AV168" s="3"/>
      <c r="AW168" s="3"/>
    </row>
    <row r="169" spans="2:49" ht="14.25" thickBot="1">
      <c r="B169" s="297"/>
      <c r="C169" s="298"/>
      <c r="D169" s="299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G169" s="1"/>
      <c r="AR169" s="3"/>
      <c r="AS169" s="3"/>
      <c r="AT169" s="3"/>
      <c r="AU169" s="3"/>
      <c r="AV169" s="3"/>
      <c r="AW169" s="3"/>
    </row>
    <row r="170" spans="2:48" ht="9.75" customHeight="1" thickTop="1">
      <c r="B170" s="173" t="s">
        <v>92</v>
      </c>
      <c r="C170" s="173"/>
      <c r="D170" s="173"/>
      <c r="E170" s="158">
        <v>79456</v>
      </c>
      <c r="F170" s="158"/>
      <c r="G170" s="158"/>
      <c r="H170" s="158"/>
      <c r="I170" s="158"/>
      <c r="J170" s="158">
        <v>9094</v>
      </c>
      <c r="K170" s="158"/>
      <c r="L170" s="158"/>
      <c r="M170" s="158"/>
      <c r="N170" s="158"/>
      <c r="O170" s="179">
        <v>387</v>
      </c>
      <c r="P170" s="179"/>
      <c r="Q170" s="179"/>
      <c r="R170" s="179"/>
      <c r="S170" s="179"/>
      <c r="T170" s="302">
        <f>SUM(J170:S171)</f>
        <v>9481</v>
      </c>
      <c r="U170" s="302"/>
      <c r="V170" s="302"/>
      <c r="W170" s="302"/>
      <c r="X170" s="302"/>
      <c r="Y170" s="130">
        <f>T170/E170*100</f>
        <v>11.932390253725332</v>
      </c>
      <c r="Z170" s="130"/>
      <c r="AA170" s="130"/>
      <c r="AB170" s="130"/>
      <c r="AC170" s="130"/>
      <c r="AH170" s="222"/>
      <c r="AI170" s="222"/>
      <c r="AJ170" s="202" t="s">
        <v>54</v>
      </c>
      <c r="AK170" s="203"/>
      <c r="AL170" s="204"/>
      <c r="AM170" s="202" t="s">
        <v>77</v>
      </c>
      <c r="AN170" s="203"/>
      <c r="AO170" s="204"/>
      <c r="AP170" s="196" t="s">
        <v>78</v>
      </c>
      <c r="AQ170" s="197"/>
      <c r="AR170" s="3"/>
      <c r="AS170" s="3"/>
      <c r="AT170" s="3"/>
      <c r="AU170" s="3"/>
      <c r="AV170" s="3"/>
    </row>
    <row r="171" spans="2:47" ht="9.75" customHeight="1" thickBot="1">
      <c r="B171" s="174"/>
      <c r="C171" s="174"/>
      <c r="D171" s="174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80"/>
      <c r="P171" s="180"/>
      <c r="Q171" s="180"/>
      <c r="R171" s="180"/>
      <c r="S171" s="180"/>
      <c r="T171" s="303"/>
      <c r="U171" s="303"/>
      <c r="V171" s="303"/>
      <c r="W171" s="303"/>
      <c r="X171" s="303"/>
      <c r="Y171" s="131"/>
      <c r="Z171" s="131"/>
      <c r="AA171" s="131"/>
      <c r="AB171" s="131"/>
      <c r="AC171" s="131"/>
      <c r="AH171" s="222"/>
      <c r="AI171" s="222"/>
      <c r="AJ171" s="205"/>
      <c r="AK171" s="206"/>
      <c r="AL171" s="207"/>
      <c r="AM171" s="205"/>
      <c r="AN171" s="206"/>
      <c r="AO171" s="207"/>
      <c r="AP171" s="199"/>
      <c r="AQ171" s="200"/>
      <c r="AR171" s="3"/>
      <c r="AS171" s="3"/>
      <c r="AT171" s="3"/>
      <c r="AU171" s="3"/>
    </row>
    <row r="172" spans="2:47" ht="9" customHeight="1" thickTop="1">
      <c r="B172" s="173" t="s">
        <v>91</v>
      </c>
      <c r="C172" s="173"/>
      <c r="D172" s="173"/>
      <c r="E172" s="158">
        <v>82314</v>
      </c>
      <c r="F172" s="158"/>
      <c r="G172" s="158"/>
      <c r="H172" s="158"/>
      <c r="I172" s="158"/>
      <c r="J172" s="158">
        <v>10986</v>
      </c>
      <c r="K172" s="158"/>
      <c r="L172" s="158"/>
      <c r="M172" s="158"/>
      <c r="N172" s="158"/>
      <c r="O172" s="179">
        <v>456</v>
      </c>
      <c r="P172" s="179"/>
      <c r="Q172" s="179"/>
      <c r="R172" s="179"/>
      <c r="S172" s="179"/>
      <c r="T172" s="302">
        <f>SUM(J172:S173)</f>
        <v>11442</v>
      </c>
      <c r="U172" s="302"/>
      <c r="V172" s="302"/>
      <c r="W172" s="302"/>
      <c r="X172" s="302"/>
      <c r="Y172" s="130">
        <f>T172/E172*100</f>
        <v>13.900430060500035</v>
      </c>
      <c r="Z172" s="130"/>
      <c r="AA172" s="130"/>
      <c r="AB172" s="130"/>
      <c r="AC172" s="130"/>
      <c r="AH172" s="225" t="s">
        <v>68</v>
      </c>
      <c r="AI172" s="225"/>
      <c r="AJ172" s="212">
        <f>E174</f>
        <v>85422</v>
      </c>
      <c r="AK172" s="213"/>
      <c r="AL172" s="214"/>
      <c r="AM172" s="212">
        <f>T174</f>
        <v>13635</v>
      </c>
      <c r="AN172" s="213"/>
      <c r="AO172" s="214"/>
      <c r="AP172" s="208">
        <f>Y174</f>
        <v>15.961930181920348</v>
      </c>
      <c r="AQ172" s="209"/>
      <c r="AR172" s="3"/>
      <c r="AS172" s="3"/>
      <c r="AT172" s="3"/>
      <c r="AU172" s="3"/>
    </row>
    <row r="173" spans="2:47" ht="9" customHeight="1" thickBot="1">
      <c r="B173" s="174"/>
      <c r="C173" s="174"/>
      <c r="D173" s="174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80"/>
      <c r="P173" s="180"/>
      <c r="Q173" s="180"/>
      <c r="R173" s="180"/>
      <c r="S173" s="180"/>
      <c r="T173" s="303"/>
      <c r="U173" s="303"/>
      <c r="V173" s="303"/>
      <c r="W173" s="303"/>
      <c r="X173" s="303"/>
      <c r="Y173" s="131"/>
      <c r="Z173" s="131"/>
      <c r="AA173" s="131"/>
      <c r="AB173" s="131"/>
      <c r="AC173" s="131"/>
      <c r="AH173" s="215"/>
      <c r="AI173" s="215"/>
      <c r="AJ173" s="164"/>
      <c r="AK173" s="165"/>
      <c r="AL173" s="166"/>
      <c r="AM173" s="164"/>
      <c r="AN173" s="165"/>
      <c r="AO173" s="166"/>
      <c r="AP173" s="210"/>
      <c r="AQ173" s="211"/>
      <c r="AR173" s="3"/>
      <c r="AS173" s="3"/>
      <c r="AT173" s="3"/>
      <c r="AU173" s="3"/>
    </row>
    <row r="174" spans="2:47" ht="9" customHeight="1" thickTop="1">
      <c r="B174" s="173" t="s">
        <v>110</v>
      </c>
      <c r="C174" s="173"/>
      <c r="D174" s="173"/>
      <c r="E174" s="158">
        <v>85422</v>
      </c>
      <c r="F174" s="158"/>
      <c r="G174" s="158"/>
      <c r="H174" s="158"/>
      <c r="I174" s="158"/>
      <c r="J174" s="158">
        <v>13116</v>
      </c>
      <c r="K174" s="158"/>
      <c r="L174" s="158"/>
      <c r="M174" s="158"/>
      <c r="N174" s="158"/>
      <c r="O174" s="179">
        <v>519</v>
      </c>
      <c r="P174" s="179"/>
      <c r="Q174" s="179"/>
      <c r="R174" s="179"/>
      <c r="S174" s="179"/>
      <c r="T174" s="302">
        <v>13635</v>
      </c>
      <c r="U174" s="302"/>
      <c r="V174" s="302"/>
      <c r="W174" s="302"/>
      <c r="X174" s="302"/>
      <c r="Y174" s="130">
        <f>T174/E174*100</f>
        <v>15.961930181920348</v>
      </c>
      <c r="Z174" s="130"/>
      <c r="AA174" s="130"/>
      <c r="AB174" s="130"/>
      <c r="AC174" s="130"/>
      <c r="AH174" s="215" t="s">
        <v>36</v>
      </c>
      <c r="AI174" s="215"/>
      <c r="AJ174" s="212">
        <f>E176</f>
        <v>85622</v>
      </c>
      <c r="AK174" s="213"/>
      <c r="AL174" s="214"/>
      <c r="AM174" s="212">
        <f>T176</f>
        <v>13816</v>
      </c>
      <c r="AN174" s="213"/>
      <c r="AO174" s="214"/>
      <c r="AP174" s="208">
        <f>Y176</f>
        <v>16.136039802854405</v>
      </c>
      <c r="AQ174" s="209"/>
      <c r="AR174" s="3"/>
      <c r="AS174" s="3"/>
      <c r="AT174" s="3"/>
      <c r="AU174" s="3"/>
    </row>
    <row r="175" spans="2:47" ht="9" customHeight="1" thickBot="1">
      <c r="B175" s="174"/>
      <c r="C175" s="174"/>
      <c r="D175" s="174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80"/>
      <c r="P175" s="180"/>
      <c r="Q175" s="180"/>
      <c r="R175" s="180"/>
      <c r="S175" s="180"/>
      <c r="T175" s="303"/>
      <c r="U175" s="303"/>
      <c r="V175" s="303"/>
      <c r="W175" s="303"/>
      <c r="X175" s="303"/>
      <c r="Y175" s="131"/>
      <c r="Z175" s="131"/>
      <c r="AA175" s="131"/>
      <c r="AB175" s="131"/>
      <c r="AC175" s="131"/>
      <c r="AH175" s="215"/>
      <c r="AI175" s="215"/>
      <c r="AJ175" s="164"/>
      <c r="AK175" s="165"/>
      <c r="AL175" s="166"/>
      <c r="AM175" s="164"/>
      <c r="AN175" s="165"/>
      <c r="AO175" s="166"/>
      <c r="AP175" s="210"/>
      <c r="AQ175" s="211"/>
      <c r="AR175" s="3"/>
      <c r="AS175" s="3"/>
      <c r="AT175" s="3"/>
      <c r="AU175" s="3"/>
    </row>
    <row r="176" spans="2:47" ht="9" customHeight="1" thickTop="1">
      <c r="B176" s="175" t="s">
        <v>36</v>
      </c>
      <c r="C176" s="176"/>
      <c r="D176" s="177"/>
      <c r="E176" s="167">
        <v>85622</v>
      </c>
      <c r="F176" s="168"/>
      <c r="G176" s="168"/>
      <c r="H176" s="168"/>
      <c r="I176" s="169"/>
      <c r="J176" s="178">
        <v>13297</v>
      </c>
      <c r="K176" s="178"/>
      <c r="L176" s="178"/>
      <c r="M176" s="178"/>
      <c r="N176" s="178"/>
      <c r="O176" s="156">
        <v>519</v>
      </c>
      <c r="P176" s="156"/>
      <c r="Q176" s="156"/>
      <c r="R176" s="156"/>
      <c r="S176" s="156"/>
      <c r="T176" s="128">
        <f>SUM(J176:S177)</f>
        <v>13816</v>
      </c>
      <c r="U176" s="128"/>
      <c r="V176" s="128"/>
      <c r="W176" s="128"/>
      <c r="X176" s="128"/>
      <c r="Y176" s="125">
        <f>T176/E176*100</f>
        <v>16.136039802854405</v>
      </c>
      <c r="Z176" s="125"/>
      <c r="AA176" s="125"/>
      <c r="AB176" s="125"/>
      <c r="AC176" s="125"/>
      <c r="AE176" s="1"/>
      <c r="AH176" s="215" t="s">
        <v>37</v>
      </c>
      <c r="AI176" s="215"/>
      <c r="AJ176" s="212">
        <f>E178</f>
        <v>85733</v>
      </c>
      <c r="AK176" s="213"/>
      <c r="AL176" s="214"/>
      <c r="AM176" s="212">
        <f>T178</f>
        <v>14014</v>
      </c>
      <c r="AN176" s="213"/>
      <c r="AO176" s="214"/>
      <c r="AP176" s="208">
        <f>Y178</f>
        <v>16.346097768653845</v>
      </c>
      <c r="AQ176" s="209"/>
      <c r="AR176" s="3"/>
      <c r="AS176" s="3"/>
      <c r="AT176" s="3"/>
      <c r="AU176" s="3"/>
    </row>
    <row r="177" spans="2:47" ht="9" customHeight="1">
      <c r="B177" s="148"/>
      <c r="C177" s="149"/>
      <c r="D177" s="150"/>
      <c r="E177" s="164"/>
      <c r="F177" s="165"/>
      <c r="G177" s="165"/>
      <c r="H177" s="165"/>
      <c r="I177" s="166"/>
      <c r="J177" s="154"/>
      <c r="K177" s="154"/>
      <c r="L177" s="154"/>
      <c r="M177" s="154"/>
      <c r="N177" s="154"/>
      <c r="O177" s="157"/>
      <c r="P177" s="157"/>
      <c r="Q177" s="157"/>
      <c r="R177" s="157"/>
      <c r="S177" s="157"/>
      <c r="T177" s="129"/>
      <c r="U177" s="129"/>
      <c r="V177" s="129"/>
      <c r="W177" s="129"/>
      <c r="X177" s="129"/>
      <c r="Y177" s="126"/>
      <c r="Z177" s="126"/>
      <c r="AA177" s="126"/>
      <c r="AB177" s="126"/>
      <c r="AC177" s="126"/>
      <c r="AE177" s="1"/>
      <c r="AH177" s="215"/>
      <c r="AI177" s="215"/>
      <c r="AJ177" s="164"/>
      <c r="AK177" s="165"/>
      <c r="AL177" s="166"/>
      <c r="AM177" s="164"/>
      <c r="AN177" s="165"/>
      <c r="AO177" s="166"/>
      <c r="AP177" s="210"/>
      <c r="AQ177" s="211"/>
      <c r="AR177" s="3"/>
      <c r="AS177" s="3"/>
      <c r="AT177" s="3"/>
      <c r="AU177" s="3"/>
    </row>
    <row r="178" spans="2:47" ht="9" customHeight="1">
      <c r="B178" s="148" t="s">
        <v>37</v>
      </c>
      <c r="C178" s="149"/>
      <c r="D178" s="150"/>
      <c r="E178" s="161">
        <v>85733</v>
      </c>
      <c r="F178" s="162"/>
      <c r="G178" s="162"/>
      <c r="H178" s="162"/>
      <c r="I178" s="163"/>
      <c r="J178" s="154">
        <v>13476</v>
      </c>
      <c r="K178" s="154"/>
      <c r="L178" s="154"/>
      <c r="M178" s="154"/>
      <c r="N178" s="154"/>
      <c r="O178" s="156">
        <v>538</v>
      </c>
      <c r="P178" s="156"/>
      <c r="Q178" s="156"/>
      <c r="R178" s="156"/>
      <c r="S178" s="156"/>
      <c r="T178" s="128">
        <f>SUM(J178:S179)</f>
        <v>14014</v>
      </c>
      <c r="U178" s="128"/>
      <c r="V178" s="128"/>
      <c r="W178" s="128"/>
      <c r="X178" s="128"/>
      <c r="Y178" s="125">
        <f>T178/E178*100</f>
        <v>16.346097768653845</v>
      </c>
      <c r="Z178" s="125"/>
      <c r="AA178" s="125"/>
      <c r="AB178" s="125"/>
      <c r="AC178" s="125"/>
      <c r="AE178" s="1"/>
      <c r="AH178" s="215" t="s">
        <v>38</v>
      </c>
      <c r="AI178" s="215"/>
      <c r="AJ178" s="212">
        <f>E180</f>
        <v>85842</v>
      </c>
      <c r="AK178" s="213"/>
      <c r="AL178" s="214"/>
      <c r="AM178" s="212">
        <f>T180</f>
        <v>14268</v>
      </c>
      <c r="AN178" s="213"/>
      <c r="AO178" s="214"/>
      <c r="AP178" s="208">
        <f>Y180</f>
        <v>16.621234360802404</v>
      </c>
      <c r="AQ178" s="209"/>
      <c r="AR178" s="3"/>
      <c r="AS178" s="3"/>
      <c r="AT178" s="3"/>
      <c r="AU178" s="3"/>
    </row>
    <row r="179" spans="2:47" ht="9" customHeight="1">
      <c r="B179" s="148"/>
      <c r="C179" s="149"/>
      <c r="D179" s="150"/>
      <c r="E179" s="164"/>
      <c r="F179" s="165"/>
      <c r="G179" s="165"/>
      <c r="H179" s="165"/>
      <c r="I179" s="166"/>
      <c r="J179" s="154"/>
      <c r="K179" s="154"/>
      <c r="L179" s="154"/>
      <c r="M179" s="154"/>
      <c r="N179" s="154"/>
      <c r="O179" s="157"/>
      <c r="P179" s="157"/>
      <c r="Q179" s="157"/>
      <c r="R179" s="157"/>
      <c r="S179" s="157"/>
      <c r="T179" s="129"/>
      <c r="U179" s="129"/>
      <c r="V179" s="129"/>
      <c r="W179" s="129"/>
      <c r="X179" s="129"/>
      <c r="Y179" s="126"/>
      <c r="Z179" s="126"/>
      <c r="AA179" s="126"/>
      <c r="AB179" s="126"/>
      <c r="AC179" s="126"/>
      <c r="AE179" s="1"/>
      <c r="AH179" s="215"/>
      <c r="AI179" s="215"/>
      <c r="AJ179" s="164"/>
      <c r="AK179" s="165"/>
      <c r="AL179" s="166"/>
      <c r="AM179" s="164"/>
      <c r="AN179" s="165"/>
      <c r="AO179" s="166"/>
      <c r="AP179" s="210"/>
      <c r="AQ179" s="211"/>
      <c r="AR179" s="3"/>
      <c r="AS179" s="3"/>
      <c r="AT179" s="3"/>
      <c r="AU179" s="3"/>
    </row>
    <row r="180" spans="2:47" ht="9" customHeight="1">
      <c r="B180" s="148" t="s">
        <v>38</v>
      </c>
      <c r="C180" s="149"/>
      <c r="D180" s="150"/>
      <c r="E180" s="161">
        <v>85842</v>
      </c>
      <c r="F180" s="162"/>
      <c r="G180" s="162"/>
      <c r="H180" s="162"/>
      <c r="I180" s="163"/>
      <c r="J180" s="154">
        <v>13731</v>
      </c>
      <c r="K180" s="154"/>
      <c r="L180" s="154"/>
      <c r="M180" s="154"/>
      <c r="N180" s="154"/>
      <c r="O180" s="156">
        <v>537</v>
      </c>
      <c r="P180" s="156"/>
      <c r="Q180" s="156"/>
      <c r="R180" s="156"/>
      <c r="S180" s="156"/>
      <c r="T180" s="128">
        <f>SUM(J180:S181)</f>
        <v>14268</v>
      </c>
      <c r="U180" s="128"/>
      <c r="V180" s="128"/>
      <c r="W180" s="128"/>
      <c r="X180" s="128"/>
      <c r="Y180" s="125">
        <f>T180/E180*100</f>
        <v>16.621234360802404</v>
      </c>
      <c r="Z180" s="125"/>
      <c r="AA180" s="125"/>
      <c r="AB180" s="125"/>
      <c r="AC180" s="125"/>
      <c r="AE180" s="1"/>
      <c r="AH180" s="215" t="s">
        <v>39</v>
      </c>
      <c r="AI180" s="215"/>
      <c r="AJ180" s="212">
        <f>E182</f>
        <v>85867</v>
      </c>
      <c r="AK180" s="213"/>
      <c r="AL180" s="214"/>
      <c r="AM180" s="212">
        <f>T182</f>
        <v>14514</v>
      </c>
      <c r="AN180" s="213"/>
      <c r="AO180" s="214"/>
      <c r="AP180" s="208">
        <f>Y182</f>
        <v>16.9028846937706</v>
      </c>
      <c r="AQ180" s="209"/>
      <c r="AR180" s="3"/>
      <c r="AS180" s="3"/>
      <c r="AT180" s="3"/>
      <c r="AU180" s="3"/>
    </row>
    <row r="181" spans="2:47" ht="9" customHeight="1">
      <c r="B181" s="148"/>
      <c r="C181" s="149"/>
      <c r="D181" s="150"/>
      <c r="E181" s="164"/>
      <c r="F181" s="165"/>
      <c r="G181" s="165"/>
      <c r="H181" s="165"/>
      <c r="I181" s="166"/>
      <c r="J181" s="154"/>
      <c r="K181" s="154"/>
      <c r="L181" s="154"/>
      <c r="M181" s="154"/>
      <c r="N181" s="154"/>
      <c r="O181" s="157"/>
      <c r="P181" s="157"/>
      <c r="Q181" s="157"/>
      <c r="R181" s="157"/>
      <c r="S181" s="157"/>
      <c r="T181" s="129"/>
      <c r="U181" s="129"/>
      <c r="V181" s="129"/>
      <c r="W181" s="129"/>
      <c r="X181" s="129"/>
      <c r="Y181" s="126"/>
      <c r="Z181" s="126"/>
      <c r="AA181" s="126"/>
      <c r="AB181" s="126"/>
      <c r="AC181" s="126"/>
      <c r="AE181" s="1"/>
      <c r="AH181" s="215"/>
      <c r="AI181" s="215"/>
      <c r="AJ181" s="164"/>
      <c r="AK181" s="165"/>
      <c r="AL181" s="166"/>
      <c r="AM181" s="164"/>
      <c r="AN181" s="165"/>
      <c r="AO181" s="166"/>
      <c r="AP181" s="210"/>
      <c r="AQ181" s="211"/>
      <c r="AR181" s="3"/>
      <c r="AS181" s="3"/>
      <c r="AT181" s="3"/>
      <c r="AU181" s="3"/>
    </row>
    <row r="182" spans="2:47" ht="9" customHeight="1">
      <c r="B182" s="148" t="s">
        <v>39</v>
      </c>
      <c r="C182" s="149"/>
      <c r="D182" s="150"/>
      <c r="E182" s="161">
        <v>85867</v>
      </c>
      <c r="F182" s="162"/>
      <c r="G182" s="162"/>
      <c r="H182" s="162"/>
      <c r="I182" s="163"/>
      <c r="J182" s="154">
        <v>13964</v>
      </c>
      <c r="K182" s="154"/>
      <c r="L182" s="154"/>
      <c r="M182" s="154"/>
      <c r="N182" s="154"/>
      <c r="O182" s="156">
        <v>550</v>
      </c>
      <c r="P182" s="156"/>
      <c r="Q182" s="156"/>
      <c r="R182" s="156"/>
      <c r="S182" s="156"/>
      <c r="T182" s="128">
        <f>SUM(J182:S183)</f>
        <v>14514</v>
      </c>
      <c r="U182" s="128"/>
      <c r="V182" s="128"/>
      <c r="W182" s="128"/>
      <c r="X182" s="128"/>
      <c r="Y182" s="125">
        <f>T182/E182*100</f>
        <v>16.9028846937706</v>
      </c>
      <c r="Z182" s="125"/>
      <c r="AA182" s="125"/>
      <c r="AB182" s="125"/>
      <c r="AC182" s="125"/>
      <c r="AE182" s="1"/>
      <c r="AH182" s="215" t="s">
        <v>40</v>
      </c>
      <c r="AI182" s="215"/>
      <c r="AJ182" s="212">
        <f>E184</f>
        <v>86035</v>
      </c>
      <c r="AK182" s="213"/>
      <c r="AL182" s="214"/>
      <c r="AM182" s="212">
        <f>T184</f>
        <v>14718</v>
      </c>
      <c r="AN182" s="213"/>
      <c r="AO182" s="214"/>
      <c r="AP182" s="208">
        <f>Y184</f>
        <v>17.106991340733423</v>
      </c>
      <c r="AQ182" s="209"/>
      <c r="AR182" s="3"/>
      <c r="AS182" s="3"/>
      <c r="AT182" s="3"/>
      <c r="AU182" s="3"/>
    </row>
    <row r="183" spans="2:47" ht="9" customHeight="1">
      <c r="B183" s="148"/>
      <c r="C183" s="149"/>
      <c r="D183" s="150"/>
      <c r="E183" s="164"/>
      <c r="F183" s="165"/>
      <c r="G183" s="165"/>
      <c r="H183" s="165"/>
      <c r="I183" s="166"/>
      <c r="J183" s="154"/>
      <c r="K183" s="154"/>
      <c r="L183" s="154"/>
      <c r="M183" s="154"/>
      <c r="N183" s="154"/>
      <c r="O183" s="157"/>
      <c r="P183" s="157"/>
      <c r="Q183" s="157"/>
      <c r="R183" s="157"/>
      <c r="S183" s="157"/>
      <c r="T183" s="129"/>
      <c r="U183" s="129"/>
      <c r="V183" s="129"/>
      <c r="W183" s="129"/>
      <c r="X183" s="129"/>
      <c r="Y183" s="126"/>
      <c r="Z183" s="126"/>
      <c r="AA183" s="126"/>
      <c r="AB183" s="126"/>
      <c r="AC183" s="126"/>
      <c r="AE183" s="1"/>
      <c r="AH183" s="215"/>
      <c r="AI183" s="215"/>
      <c r="AJ183" s="164"/>
      <c r="AK183" s="165"/>
      <c r="AL183" s="166"/>
      <c r="AM183" s="164"/>
      <c r="AN183" s="165"/>
      <c r="AO183" s="166"/>
      <c r="AP183" s="210"/>
      <c r="AQ183" s="211"/>
      <c r="AR183" s="3"/>
      <c r="AS183" s="3"/>
      <c r="AT183" s="3"/>
      <c r="AU183" s="3"/>
    </row>
    <row r="184" spans="2:47" ht="9" customHeight="1">
      <c r="B184" s="148" t="s">
        <v>40</v>
      </c>
      <c r="C184" s="149"/>
      <c r="D184" s="150"/>
      <c r="E184" s="161">
        <v>86035</v>
      </c>
      <c r="F184" s="162"/>
      <c r="G184" s="162"/>
      <c r="H184" s="162"/>
      <c r="I184" s="163"/>
      <c r="J184" s="154">
        <v>14154</v>
      </c>
      <c r="K184" s="154"/>
      <c r="L184" s="154"/>
      <c r="M184" s="154"/>
      <c r="N184" s="154"/>
      <c r="O184" s="156">
        <v>564</v>
      </c>
      <c r="P184" s="156"/>
      <c r="Q184" s="156"/>
      <c r="R184" s="156"/>
      <c r="S184" s="156"/>
      <c r="T184" s="128">
        <f>SUM(J184:S185)</f>
        <v>14718</v>
      </c>
      <c r="U184" s="128"/>
      <c r="V184" s="128"/>
      <c r="W184" s="128"/>
      <c r="X184" s="128"/>
      <c r="Y184" s="125">
        <f>T184/E184*100</f>
        <v>17.106991340733423</v>
      </c>
      <c r="Z184" s="125"/>
      <c r="AA184" s="125"/>
      <c r="AB184" s="125"/>
      <c r="AC184" s="125"/>
      <c r="AE184" s="1"/>
      <c r="AH184" s="215" t="s">
        <v>41</v>
      </c>
      <c r="AI184" s="215"/>
      <c r="AJ184" s="212">
        <f>E186</f>
        <v>86177</v>
      </c>
      <c r="AK184" s="213"/>
      <c r="AL184" s="214"/>
      <c r="AM184" s="212">
        <f>T186</f>
        <v>14869</v>
      </c>
      <c r="AN184" s="213"/>
      <c r="AO184" s="214"/>
      <c r="AP184" s="208">
        <f>Y186</f>
        <v>17.25402369541757</v>
      </c>
      <c r="AQ184" s="209"/>
      <c r="AR184" s="3"/>
      <c r="AS184" s="3"/>
      <c r="AT184" s="3"/>
      <c r="AU184" s="3"/>
    </row>
    <row r="185" spans="2:47" ht="9" customHeight="1">
      <c r="B185" s="148"/>
      <c r="C185" s="149"/>
      <c r="D185" s="150"/>
      <c r="E185" s="164"/>
      <c r="F185" s="165"/>
      <c r="G185" s="165"/>
      <c r="H185" s="165"/>
      <c r="I185" s="166"/>
      <c r="J185" s="154"/>
      <c r="K185" s="154"/>
      <c r="L185" s="154"/>
      <c r="M185" s="154"/>
      <c r="N185" s="154"/>
      <c r="O185" s="157"/>
      <c r="P185" s="157"/>
      <c r="Q185" s="157"/>
      <c r="R185" s="157"/>
      <c r="S185" s="157"/>
      <c r="T185" s="129"/>
      <c r="U185" s="129"/>
      <c r="V185" s="129"/>
      <c r="W185" s="129"/>
      <c r="X185" s="129"/>
      <c r="Y185" s="126"/>
      <c r="Z185" s="126"/>
      <c r="AA185" s="126"/>
      <c r="AB185" s="126"/>
      <c r="AC185" s="126"/>
      <c r="AE185" s="1"/>
      <c r="AH185" s="215"/>
      <c r="AI185" s="215"/>
      <c r="AJ185" s="164"/>
      <c r="AK185" s="165"/>
      <c r="AL185" s="166"/>
      <c r="AM185" s="164"/>
      <c r="AN185" s="165"/>
      <c r="AO185" s="166"/>
      <c r="AP185" s="210"/>
      <c r="AQ185" s="211"/>
      <c r="AR185" s="3"/>
      <c r="AS185" s="3"/>
      <c r="AT185" s="3"/>
      <c r="AU185" s="3"/>
    </row>
    <row r="186" spans="2:47" ht="9" customHeight="1">
      <c r="B186" s="148" t="s">
        <v>41</v>
      </c>
      <c r="C186" s="149"/>
      <c r="D186" s="150"/>
      <c r="E186" s="161">
        <v>86177</v>
      </c>
      <c r="F186" s="162"/>
      <c r="G186" s="162"/>
      <c r="H186" s="162"/>
      <c r="I186" s="163"/>
      <c r="J186" s="154">
        <v>14298</v>
      </c>
      <c r="K186" s="154"/>
      <c r="L186" s="154"/>
      <c r="M186" s="154"/>
      <c r="N186" s="154"/>
      <c r="O186" s="156">
        <v>571</v>
      </c>
      <c r="P186" s="156"/>
      <c r="Q186" s="156"/>
      <c r="R186" s="156"/>
      <c r="S186" s="156"/>
      <c r="T186" s="128">
        <f>SUM(J186:S187)</f>
        <v>14869</v>
      </c>
      <c r="U186" s="128"/>
      <c r="V186" s="128"/>
      <c r="W186" s="128"/>
      <c r="X186" s="128"/>
      <c r="Y186" s="125">
        <f>T186/E186*100</f>
        <v>17.25402369541757</v>
      </c>
      <c r="Z186" s="125"/>
      <c r="AA186" s="125"/>
      <c r="AB186" s="125"/>
      <c r="AC186" s="125"/>
      <c r="AE186" s="1"/>
      <c r="AH186" s="215" t="s">
        <v>42</v>
      </c>
      <c r="AI186" s="215"/>
      <c r="AJ186" s="212">
        <f>E188</f>
        <v>86406</v>
      </c>
      <c r="AK186" s="213"/>
      <c r="AL186" s="214"/>
      <c r="AM186" s="212">
        <f>T188</f>
        <v>15088</v>
      </c>
      <c r="AN186" s="213"/>
      <c r="AO186" s="214"/>
      <c r="AP186" s="208">
        <f>Y188</f>
        <v>17.461750341411474</v>
      </c>
      <c r="AQ186" s="209"/>
      <c r="AR186" s="3"/>
      <c r="AS186" s="3"/>
      <c r="AT186" s="3"/>
      <c r="AU186" s="3"/>
    </row>
    <row r="187" spans="2:47" ht="9" customHeight="1">
      <c r="B187" s="148"/>
      <c r="C187" s="149"/>
      <c r="D187" s="150"/>
      <c r="E187" s="164"/>
      <c r="F187" s="165"/>
      <c r="G187" s="165"/>
      <c r="H187" s="165"/>
      <c r="I187" s="166"/>
      <c r="J187" s="154"/>
      <c r="K187" s="154"/>
      <c r="L187" s="154"/>
      <c r="M187" s="154"/>
      <c r="N187" s="154"/>
      <c r="O187" s="157"/>
      <c r="P187" s="157"/>
      <c r="Q187" s="157"/>
      <c r="R187" s="157"/>
      <c r="S187" s="157"/>
      <c r="T187" s="129"/>
      <c r="U187" s="129"/>
      <c r="V187" s="129"/>
      <c r="W187" s="129"/>
      <c r="X187" s="129"/>
      <c r="Y187" s="126"/>
      <c r="Z187" s="126"/>
      <c r="AA187" s="126"/>
      <c r="AB187" s="126"/>
      <c r="AC187" s="126"/>
      <c r="AE187" s="1"/>
      <c r="AH187" s="215"/>
      <c r="AI187" s="215"/>
      <c r="AJ187" s="164"/>
      <c r="AK187" s="165"/>
      <c r="AL187" s="166"/>
      <c r="AM187" s="164"/>
      <c r="AN187" s="165"/>
      <c r="AO187" s="166"/>
      <c r="AP187" s="210"/>
      <c r="AQ187" s="211"/>
      <c r="AR187" s="3"/>
      <c r="AS187" s="3"/>
      <c r="AT187" s="3"/>
      <c r="AU187" s="3"/>
    </row>
    <row r="188" spans="2:47" ht="9" customHeight="1">
      <c r="B188" s="148" t="s">
        <v>42</v>
      </c>
      <c r="C188" s="149"/>
      <c r="D188" s="150"/>
      <c r="E188" s="161">
        <v>86406</v>
      </c>
      <c r="F188" s="162"/>
      <c r="G188" s="162"/>
      <c r="H188" s="162"/>
      <c r="I188" s="163"/>
      <c r="J188" s="154">
        <v>14505</v>
      </c>
      <c r="K188" s="154"/>
      <c r="L188" s="154"/>
      <c r="M188" s="154"/>
      <c r="N188" s="154"/>
      <c r="O188" s="156">
        <v>583</v>
      </c>
      <c r="P188" s="156"/>
      <c r="Q188" s="156"/>
      <c r="R188" s="156"/>
      <c r="S188" s="156"/>
      <c r="T188" s="128">
        <f>SUM(J188:S189)</f>
        <v>15088</v>
      </c>
      <c r="U188" s="128"/>
      <c r="V188" s="128"/>
      <c r="W188" s="128"/>
      <c r="X188" s="128"/>
      <c r="Y188" s="125">
        <f>T188/E188*100</f>
        <v>17.461750341411474</v>
      </c>
      <c r="Z188" s="125"/>
      <c r="AA188" s="125"/>
      <c r="AB188" s="125"/>
      <c r="AC188" s="125"/>
      <c r="AE188" s="1"/>
      <c r="AH188" s="215" t="s">
        <v>43</v>
      </c>
      <c r="AI188" s="215"/>
      <c r="AJ188" s="212">
        <f>E190</f>
        <v>86569</v>
      </c>
      <c r="AK188" s="213"/>
      <c r="AL188" s="214"/>
      <c r="AM188" s="212">
        <f>T190</f>
        <v>15198</v>
      </c>
      <c r="AN188" s="213"/>
      <c r="AO188" s="214"/>
      <c r="AP188" s="208">
        <f>Y190</f>
        <v>17.555938037865747</v>
      </c>
      <c r="AQ188" s="209"/>
      <c r="AR188" s="3"/>
      <c r="AS188" s="3"/>
      <c r="AT188" s="3"/>
      <c r="AU188" s="3"/>
    </row>
    <row r="189" spans="2:47" ht="9" customHeight="1">
      <c r="B189" s="148"/>
      <c r="C189" s="149"/>
      <c r="D189" s="150"/>
      <c r="E189" s="164"/>
      <c r="F189" s="165"/>
      <c r="G189" s="165"/>
      <c r="H189" s="165"/>
      <c r="I189" s="166"/>
      <c r="J189" s="154"/>
      <c r="K189" s="154"/>
      <c r="L189" s="154"/>
      <c r="M189" s="154"/>
      <c r="N189" s="154"/>
      <c r="O189" s="157"/>
      <c r="P189" s="157"/>
      <c r="Q189" s="157"/>
      <c r="R189" s="157"/>
      <c r="S189" s="157"/>
      <c r="T189" s="129"/>
      <c r="U189" s="129"/>
      <c r="V189" s="129"/>
      <c r="W189" s="129"/>
      <c r="X189" s="129"/>
      <c r="Y189" s="126"/>
      <c r="Z189" s="126"/>
      <c r="AA189" s="126"/>
      <c r="AB189" s="126"/>
      <c r="AC189" s="126"/>
      <c r="AE189" s="1"/>
      <c r="AH189" s="215"/>
      <c r="AI189" s="215"/>
      <c r="AJ189" s="164"/>
      <c r="AK189" s="165"/>
      <c r="AL189" s="166"/>
      <c r="AM189" s="164"/>
      <c r="AN189" s="165"/>
      <c r="AO189" s="166"/>
      <c r="AP189" s="210"/>
      <c r="AQ189" s="211"/>
      <c r="AR189" s="3"/>
      <c r="AS189" s="3"/>
      <c r="AT189" s="3"/>
      <c r="AU189" s="3"/>
    </row>
    <row r="190" spans="2:47" ht="9" customHeight="1">
      <c r="B190" s="148" t="s">
        <v>43</v>
      </c>
      <c r="C190" s="149"/>
      <c r="D190" s="150"/>
      <c r="E190" s="161">
        <v>86569</v>
      </c>
      <c r="F190" s="162"/>
      <c r="G190" s="162"/>
      <c r="H190" s="162"/>
      <c r="I190" s="163"/>
      <c r="J190" s="154">
        <v>14609</v>
      </c>
      <c r="K190" s="154"/>
      <c r="L190" s="154"/>
      <c r="M190" s="154"/>
      <c r="N190" s="154"/>
      <c r="O190" s="156">
        <v>589</v>
      </c>
      <c r="P190" s="156"/>
      <c r="Q190" s="156"/>
      <c r="R190" s="156"/>
      <c r="S190" s="156"/>
      <c r="T190" s="128">
        <f>SUM(J190:S191)</f>
        <v>15198</v>
      </c>
      <c r="U190" s="128"/>
      <c r="V190" s="128"/>
      <c r="W190" s="128"/>
      <c r="X190" s="128"/>
      <c r="Y190" s="125">
        <f>T190/E190*100</f>
        <v>17.555938037865747</v>
      </c>
      <c r="Z190" s="125"/>
      <c r="AA190" s="125"/>
      <c r="AB190" s="125"/>
      <c r="AC190" s="125"/>
      <c r="AE190" s="1"/>
      <c r="AH190" s="215" t="s">
        <v>44</v>
      </c>
      <c r="AI190" s="215"/>
      <c r="AJ190" s="212">
        <f>E192</f>
        <v>86762</v>
      </c>
      <c r="AK190" s="213"/>
      <c r="AL190" s="214"/>
      <c r="AM190" s="212">
        <f>T192</f>
        <v>15265</v>
      </c>
      <c r="AN190" s="213"/>
      <c r="AO190" s="214"/>
      <c r="AP190" s="208">
        <f>Y192</f>
        <v>17.594108019639933</v>
      </c>
      <c r="AQ190" s="209"/>
      <c r="AR190" s="3"/>
      <c r="AS190" s="3"/>
      <c r="AT190" s="3"/>
      <c r="AU190" s="3"/>
    </row>
    <row r="191" spans="2:47" ht="9" customHeight="1">
      <c r="B191" s="148"/>
      <c r="C191" s="149"/>
      <c r="D191" s="150"/>
      <c r="E191" s="164"/>
      <c r="F191" s="165"/>
      <c r="G191" s="165"/>
      <c r="H191" s="165"/>
      <c r="I191" s="166"/>
      <c r="J191" s="154"/>
      <c r="K191" s="154"/>
      <c r="L191" s="154"/>
      <c r="M191" s="154"/>
      <c r="N191" s="154"/>
      <c r="O191" s="157"/>
      <c r="P191" s="157"/>
      <c r="Q191" s="157"/>
      <c r="R191" s="157"/>
      <c r="S191" s="157"/>
      <c r="T191" s="129"/>
      <c r="U191" s="129"/>
      <c r="V191" s="129"/>
      <c r="W191" s="129"/>
      <c r="X191" s="129"/>
      <c r="Y191" s="126"/>
      <c r="Z191" s="126"/>
      <c r="AA191" s="126"/>
      <c r="AB191" s="126"/>
      <c r="AC191" s="126"/>
      <c r="AE191" s="1"/>
      <c r="AH191" s="215"/>
      <c r="AI191" s="215"/>
      <c r="AJ191" s="164"/>
      <c r="AK191" s="165"/>
      <c r="AL191" s="166"/>
      <c r="AM191" s="164"/>
      <c r="AN191" s="165"/>
      <c r="AO191" s="166"/>
      <c r="AP191" s="210"/>
      <c r="AQ191" s="211"/>
      <c r="AR191" s="3"/>
      <c r="AS191" s="3"/>
      <c r="AT191" s="3"/>
      <c r="AU191" s="3"/>
    </row>
    <row r="192" spans="2:47" ht="9" customHeight="1">
      <c r="B192" s="148" t="s">
        <v>44</v>
      </c>
      <c r="C192" s="149"/>
      <c r="D192" s="150"/>
      <c r="E192" s="161">
        <v>86762</v>
      </c>
      <c r="F192" s="162"/>
      <c r="G192" s="162"/>
      <c r="H192" s="162"/>
      <c r="I192" s="163"/>
      <c r="J192" s="154">
        <v>14674</v>
      </c>
      <c r="K192" s="154"/>
      <c r="L192" s="154"/>
      <c r="M192" s="154"/>
      <c r="N192" s="154"/>
      <c r="O192" s="156">
        <v>591</v>
      </c>
      <c r="P192" s="156"/>
      <c r="Q192" s="156"/>
      <c r="R192" s="156"/>
      <c r="S192" s="156"/>
      <c r="T192" s="128">
        <f>SUM(J192:S193)</f>
        <v>15265</v>
      </c>
      <c r="U192" s="128"/>
      <c r="V192" s="128"/>
      <c r="W192" s="128"/>
      <c r="X192" s="128"/>
      <c r="Y192" s="125">
        <f>T192/E192*100</f>
        <v>17.594108019639933</v>
      </c>
      <c r="Z192" s="125"/>
      <c r="AA192" s="125"/>
      <c r="AB192" s="125"/>
      <c r="AC192" s="125"/>
      <c r="AE192" s="1"/>
      <c r="AH192" s="215" t="s">
        <v>45</v>
      </c>
      <c r="AI192" s="215"/>
      <c r="AJ192" s="212">
        <f>E194</f>
        <v>87179</v>
      </c>
      <c r="AK192" s="213"/>
      <c r="AL192" s="214"/>
      <c r="AM192" s="212">
        <f>T194</f>
        <v>15408</v>
      </c>
      <c r="AN192" s="213"/>
      <c r="AO192" s="214"/>
      <c r="AP192" s="208">
        <f>Y194</f>
        <v>17.673981119306255</v>
      </c>
      <c r="AQ192" s="209"/>
      <c r="AR192" s="3"/>
      <c r="AS192" s="3"/>
      <c r="AT192" s="3"/>
      <c r="AU192" s="3"/>
    </row>
    <row r="193" spans="2:47" ht="9" customHeight="1">
      <c r="B193" s="148"/>
      <c r="C193" s="149"/>
      <c r="D193" s="150"/>
      <c r="E193" s="164"/>
      <c r="F193" s="165"/>
      <c r="G193" s="165"/>
      <c r="H193" s="165"/>
      <c r="I193" s="166"/>
      <c r="J193" s="154"/>
      <c r="K193" s="154"/>
      <c r="L193" s="154"/>
      <c r="M193" s="154"/>
      <c r="N193" s="154"/>
      <c r="O193" s="157"/>
      <c r="P193" s="157"/>
      <c r="Q193" s="157"/>
      <c r="R193" s="157"/>
      <c r="S193" s="157"/>
      <c r="T193" s="129"/>
      <c r="U193" s="129"/>
      <c r="V193" s="129"/>
      <c r="W193" s="129"/>
      <c r="X193" s="129"/>
      <c r="Y193" s="126"/>
      <c r="Z193" s="126"/>
      <c r="AA193" s="126"/>
      <c r="AB193" s="126"/>
      <c r="AC193" s="126"/>
      <c r="AE193" s="1"/>
      <c r="AH193" s="215"/>
      <c r="AI193" s="215"/>
      <c r="AJ193" s="164"/>
      <c r="AK193" s="165"/>
      <c r="AL193" s="166"/>
      <c r="AM193" s="164"/>
      <c r="AN193" s="165"/>
      <c r="AO193" s="166"/>
      <c r="AP193" s="210"/>
      <c r="AQ193" s="211"/>
      <c r="AR193" s="3"/>
      <c r="AS193" s="3"/>
      <c r="AT193" s="3"/>
      <c r="AU193" s="3"/>
    </row>
    <row r="194" spans="2:47" ht="9" customHeight="1">
      <c r="B194" s="148" t="s">
        <v>45</v>
      </c>
      <c r="C194" s="149"/>
      <c r="D194" s="150"/>
      <c r="E194" s="154">
        <v>87179</v>
      </c>
      <c r="F194" s="154"/>
      <c r="G194" s="154"/>
      <c r="H194" s="154"/>
      <c r="I194" s="154"/>
      <c r="J194" s="154">
        <v>14820</v>
      </c>
      <c r="K194" s="154"/>
      <c r="L194" s="154"/>
      <c r="M194" s="154"/>
      <c r="N194" s="154"/>
      <c r="O194" s="156">
        <v>588</v>
      </c>
      <c r="P194" s="156"/>
      <c r="Q194" s="156"/>
      <c r="R194" s="156"/>
      <c r="S194" s="156"/>
      <c r="T194" s="128">
        <f>SUM(J194:S195)</f>
        <v>15408</v>
      </c>
      <c r="U194" s="128"/>
      <c r="V194" s="128"/>
      <c r="W194" s="128"/>
      <c r="X194" s="128"/>
      <c r="Y194" s="125">
        <f>T194/E194*100</f>
        <v>17.673981119306255</v>
      </c>
      <c r="Z194" s="125"/>
      <c r="AA194" s="125"/>
      <c r="AB194" s="125"/>
      <c r="AC194" s="125"/>
      <c r="AE194" s="1"/>
      <c r="AH194" s="215" t="s">
        <v>46</v>
      </c>
      <c r="AI194" s="215"/>
      <c r="AJ194" s="212">
        <f>E196</f>
        <v>87501</v>
      </c>
      <c r="AK194" s="213"/>
      <c r="AL194" s="214"/>
      <c r="AM194" s="212">
        <f>T196</f>
        <v>15560</v>
      </c>
      <c r="AN194" s="213"/>
      <c r="AO194" s="214"/>
      <c r="AP194" s="208">
        <f>Y196</f>
        <v>17.782653912526712</v>
      </c>
      <c r="AQ194" s="209"/>
      <c r="AR194" s="3"/>
      <c r="AS194" s="3"/>
      <c r="AT194" s="3"/>
      <c r="AU194" s="3"/>
    </row>
    <row r="195" spans="2:47" ht="9" customHeight="1">
      <c r="B195" s="148"/>
      <c r="C195" s="149"/>
      <c r="D195" s="150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7"/>
      <c r="P195" s="157"/>
      <c r="Q195" s="157"/>
      <c r="R195" s="157"/>
      <c r="S195" s="157"/>
      <c r="T195" s="129"/>
      <c r="U195" s="129"/>
      <c r="V195" s="129"/>
      <c r="W195" s="129"/>
      <c r="X195" s="129"/>
      <c r="Y195" s="126"/>
      <c r="Z195" s="126"/>
      <c r="AA195" s="126"/>
      <c r="AB195" s="126"/>
      <c r="AC195" s="126"/>
      <c r="AE195" s="1"/>
      <c r="AH195" s="215"/>
      <c r="AI195" s="215"/>
      <c r="AJ195" s="164"/>
      <c r="AK195" s="165"/>
      <c r="AL195" s="166"/>
      <c r="AM195" s="164"/>
      <c r="AN195" s="165"/>
      <c r="AO195" s="166"/>
      <c r="AP195" s="210"/>
      <c r="AQ195" s="211"/>
      <c r="AR195" s="3"/>
      <c r="AS195" s="3"/>
      <c r="AT195" s="3"/>
      <c r="AU195" s="3"/>
    </row>
    <row r="196" spans="2:47" ht="9" customHeight="1">
      <c r="B196" s="148" t="s">
        <v>46</v>
      </c>
      <c r="C196" s="149"/>
      <c r="D196" s="150"/>
      <c r="E196" s="154">
        <v>87501</v>
      </c>
      <c r="F196" s="154"/>
      <c r="G196" s="154"/>
      <c r="H196" s="154"/>
      <c r="I196" s="154"/>
      <c r="J196" s="154">
        <v>14969</v>
      </c>
      <c r="K196" s="154"/>
      <c r="L196" s="154"/>
      <c r="M196" s="154"/>
      <c r="N196" s="154"/>
      <c r="O196" s="156">
        <v>591</v>
      </c>
      <c r="P196" s="156"/>
      <c r="Q196" s="156"/>
      <c r="R196" s="156"/>
      <c r="S196" s="156"/>
      <c r="T196" s="128">
        <f>SUM(J196:S197)</f>
        <v>15560</v>
      </c>
      <c r="U196" s="128"/>
      <c r="V196" s="128"/>
      <c r="W196" s="128"/>
      <c r="X196" s="128"/>
      <c r="Y196" s="125">
        <f>T196/E196*100</f>
        <v>17.782653912526712</v>
      </c>
      <c r="Z196" s="125"/>
      <c r="AA196" s="125"/>
      <c r="AB196" s="125"/>
      <c r="AC196" s="125"/>
      <c r="AE196" s="1"/>
      <c r="AH196" s="215" t="s">
        <v>47</v>
      </c>
      <c r="AI196" s="215"/>
      <c r="AJ196" s="212">
        <f>E198</f>
        <v>87660</v>
      </c>
      <c r="AK196" s="213"/>
      <c r="AL196" s="214"/>
      <c r="AM196" s="212">
        <f>T198</f>
        <v>15810</v>
      </c>
      <c r="AN196" s="213"/>
      <c r="AO196" s="214"/>
      <c r="AP196" s="208">
        <f>Y198</f>
        <v>18.035592060232716</v>
      </c>
      <c r="AQ196" s="209"/>
      <c r="AR196" s="3"/>
      <c r="AS196" s="3"/>
      <c r="AT196" s="3"/>
      <c r="AU196" s="3"/>
    </row>
    <row r="197" spans="2:47" ht="9" customHeight="1">
      <c r="B197" s="148"/>
      <c r="C197" s="149"/>
      <c r="D197" s="150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7"/>
      <c r="P197" s="157"/>
      <c r="Q197" s="157"/>
      <c r="R197" s="157"/>
      <c r="S197" s="157"/>
      <c r="T197" s="129"/>
      <c r="U197" s="129"/>
      <c r="V197" s="129"/>
      <c r="W197" s="129"/>
      <c r="X197" s="129"/>
      <c r="Y197" s="126"/>
      <c r="Z197" s="126"/>
      <c r="AA197" s="126"/>
      <c r="AB197" s="126"/>
      <c r="AC197" s="126"/>
      <c r="AE197" s="1"/>
      <c r="AH197" s="223"/>
      <c r="AI197" s="223"/>
      <c r="AJ197" s="164"/>
      <c r="AK197" s="165"/>
      <c r="AL197" s="166"/>
      <c r="AM197" s="164"/>
      <c r="AN197" s="165"/>
      <c r="AO197" s="166"/>
      <c r="AP197" s="210"/>
      <c r="AQ197" s="211"/>
      <c r="AR197" s="3"/>
      <c r="AS197" s="3"/>
      <c r="AT197" s="3"/>
      <c r="AU197" s="3"/>
    </row>
    <row r="198" spans="2:48" ht="9" customHeight="1">
      <c r="B198" s="148" t="s">
        <v>47</v>
      </c>
      <c r="C198" s="149"/>
      <c r="D198" s="150"/>
      <c r="E198" s="154">
        <v>87660</v>
      </c>
      <c r="F198" s="154"/>
      <c r="G198" s="154"/>
      <c r="H198" s="154"/>
      <c r="I198" s="154"/>
      <c r="J198" s="154">
        <v>15214</v>
      </c>
      <c r="K198" s="154"/>
      <c r="L198" s="154"/>
      <c r="M198" s="154"/>
      <c r="N198" s="154"/>
      <c r="O198" s="157">
        <v>596</v>
      </c>
      <c r="P198" s="157"/>
      <c r="Q198" s="157"/>
      <c r="R198" s="157"/>
      <c r="S198" s="157"/>
      <c r="T198" s="129">
        <f>SUM(J198:S199)</f>
        <v>15810</v>
      </c>
      <c r="U198" s="129"/>
      <c r="V198" s="129"/>
      <c r="W198" s="129"/>
      <c r="X198" s="129"/>
      <c r="Y198" s="126">
        <f>T198/E198*100</f>
        <v>18.035592060232716</v>
      </c>
      <c r="Z198" s="126"/>
      <c r="AA198" s="126"/>
      <c r="AB198" s="126"/>
      <c r="AC198" s="126"/>
      <c r="AD198" s="1"/>
      <c r="AG198" s="36"/>
      <c r="AH198" s="36"/>
      <c r="AI198" s="37"/>
      <c r="AJ198" s="37"/>
      <c r="AK198" s="37"/>
      <c r="AL198" s="37"/>
      <c r="AM198" s="37"/>
      <c r="AN198" s="37"/>
      <c r="AO198" s="38"/>
      <c r="AP198" s="38"/>
      <c r="AQ198" s="38"/>
      <c r="AR198" s="36"/>
      <c r="AS198" s="39"/>
      <c r="AT198" s="3"/>
      <c r="AU198" s="3"/>
      <c r="AV198" s="3"/>
    </row>
    <row r="199" spans="2:52" ht="9" customHeight="1">
      <c r="B199" s="151"/>
      <c r="C199" s="152"/>
      <c r="D199" s="153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60"/>
      <c r="P199" s="160"/>
      <c r="Q199" s="160"/>
      <c r="R199" s="160"/>
      <c r="S199" s="160"/>
      <c r="T199" s="224"/>
      <c r="U199" s="224"/>
      <c r="V199" s="224"/>
      <c r="W199" s="224"/>
      <c r="X199" s="224"/>
      <c r="Y199" s="127"/>
      <c r="Z199" s="127"/>
      <c r="AA199" s="127"/>
      <c r="AB199" s="127"/>
      <c r="AC199" s="127"/>
      <c r="AT199" s="3"/>
      <c r="AU199" s="3"/>
      <c r="AV199" s="3"/>
      <c r="AW199" s="3"/>
      <c r="AX199" s="3"/>
      <c r="AY199" s="3"/>
      <c r="AZ199" s="3"/>
    </row>
    <row r="200" spans="2:52" ht="13.5">
      <c r="B200" s="36" t="s">
        <v>101</v>
      </c>
      <c r="C200" s="62" t="s">
        <v>69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8"/>
      <c r="O200" s="38"/>
      <c r="P200" s="38"/>
      <c r="Q200" s="38"/>
      <c r="R200" s="38"/>
      <c r="AT200" s="3"/>
      <c r="AU200" s="3"/>
      <c r="AV200" s="3"/>
      <c r="AW200" s="3"/>
      <c r="AX200" s="3"/>
      <c r="AY200" s="3"/>
      <c r="AZ200" s="3"/>
    </row>
    <row r="201" spans="2:48" ht="13.5">
      <c r="B201" s="36"/>
      <c r="C201" s="36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8"/>
      <c r="O201" s="38"/>
      <c r="P201" s="38"/>
      <c r="Q201" s="38"/>
      <c r="R201" s="38"/>
      <c r="AD201" s="1"/>
      <c r="AG201" s="36"/>
      <c r="AH201" s="36"/>
      <c r="AI201" s="37"/>
      <c r="AJ201" s="37"/>
      <c r="AK201" s="37"/>
      <c r="AL201" s="37"/>
      <c r="AM201" s="37"/>
      <c r="AN201" s="37"/>
      <c r="AO201" s="38"/>
      <c r="AP201" s="38"/>
      <c r="AQ201" s="38"/>
      <c r="AR201" s="36"/>
      <c r="AS201" s="39"/>
      <c r="AT201" s="3"/>
      <c r="AU201" s="3"/>
      <c r="AV201" s="3"/>
    </row>
    <row r="202" spans="33:49" ht="13.5">
      <c r="AG202" s="1"/>
      <c r="AR202" s="3"/>
      <c r="AS202" s="3"/>
      <c r="AT202" s="3"/>
      <c r="AU202" s="3"/>
      <c r="AV202" s="3"/>
      <c r="AW202" s="3"/>
    </row>
    <row r="203" spans="46:49" ht="13.5">
      <c r="AT203" s="3"/>
      <c r="AU203" s="3"/>
      <c r="AV203" s="3"/>
      <c r="AW203" s="3"/>
    </row>
    <row r="204" spans="46:49" ht="13.5">
      <c r="AT204" s="3"/>
      <c r="AU204" s="3"/>
      <c r="AV204" s="3"/>
      <c r="AW204" s="3"/>
    </row>
    <row r="205" spans="46:49" ht="13.5">
      <c r="AT205" s="3"/>
      <c r="AU205" s="3"/>
      <c r="AV205" s="3"/>
      <c r="AW205" s="3"/>
    </row>
    <row r="206" spans="46:49" ht="13.5">
      <c r="AT206" s="3"/>
      <c r="AU206" s="3"/>
      <c r="AV206" s="3"/>
      <c r="AW206" s="3"/>
    </row>
    <row r="207" spans="36:49" ht="13.5">
      <c r="AJ207" s="6" t="s">
        <v>88</v>
      </c>
      <c r="AK207" s="6" t="s">
        <v>89</v>
      </c>
      <c r="AT207" s="3"/>
      <c r="AU207" s="3"/>
      <c r="AV207" s="3"/>
      <c r="AW207" s="3"/>
    </row>
    <row r="208" spans="36:49" ht="13.5">
      <c r="AJ208" s="6" t="s">
        <v>112</v>
      </c>
      <c r="AK208" s="85">
        <v>11.93</v>
      </c>
      <c r="AT208" s="3"/>
      <c r="AU208" s="3"/>
      <c r="AV208" s="3"/>
      <c r="AW208" s="3"/>
    </row>
    <row r="209" spans="36:49" ht="13.5">
      <c r="AJ209" s="6" t="s">
        <v>113</v>
      </c>
      <c r="AK209" s="85">
        <v>13.9</v>
      </c>
      <c r="AT209" s="3"/>
      <c r="AU209" s="3"/>
      <c r="AV209" s="3"/>
      <c r="AW209" s="3"/>
    </row>
    <row r="210" spans="36:49" ht="13.5">
      <c r="AJ210" s="6" t="s">
        <v>111</v>
      </c>
      <c r="AK210" s="85">
        <v>15.96</v>
      </c>
      <c r="AT210" s="3"/>
      <c r="AU210" s="3"/>
      <c r="AV210" s="3"/>
      <c r="AW210" s="3"/>
    </row>
    <row r="211" spans="36:49" ht="13.5">
      <c r="AJ211" s="6" t="s">
        <v>111</v>
      </c>
      <c r="AK211" s="85">
        <v>18.04</v>
      </c>
      <c r="AT211" s="3"/>
      <c r="AU211" s="3"/>
      <c r="AV211" s="3"/>
      <c r="AW211" s="3"/>
    </row>
    <row r="212" spans="46:49" ht="13.5">
      <c r="AT212" s="3"/>
      <c r="AU212" s="3"/>
      <c r="AV212" s="3"/>
      <c r="AW212" s="3"/>
    </row>
    <row r="213" spans="46:49" ht="13.5">
      <c r="AT213" s="3"/>
      <c r="AU213" s="3"/>
      <c r="AV213" s="3"/>
      <c r="AW213" s="3"/>
    </row>
    <row r="214" spans="46:49" ht="13.5">
      <c r="AT214" s="3"/>
      <c r="AU214" s="3"/>
      <c r="AV214" s="3"/>
      <c r="AW214" s="3"/>
    </row>
    <row r="215" spans="46:49" ht="13.5">
      <c r="AT215" s="3"/>
      <c r="AU215" s="3"/>
      <c r="AV215" s="3"/>
      <c r="AW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46:52" ht="13.5">
      <c r="AT224" s="3"/>
      <c r="AU224" s="3"/>
      <c r="AV224" s="3"/>
      <c r="AW224" s="3"/>
      <c r="AX224" s="3"/>
      <c r="AY224" s="3"/>
      <c r="AZ224" s="3"/>
    </row>
    <row r="225" spans="46:52" ht="13.5">
      <c r="AT225" s="3"/>
      <c r="AU225" s="3"/>
      <c r="AV225" s="3"/>
      <c r="AW225" s="3"/>
      <c r="AX225" s="3"/>
      <c r="AY225" s="3"/>
      <c r="AZ225" s="3"/>
    </row>
    <row r="226" spans="46:52" ht="13.5">
      <c r="AT226" s="3"/>
      <c r="AU226" s="3"/>
      <c r="AV226" s="3"/>
      <c r="AW226" s="3"/>
      <c r="AX226" s="3"/>
      <c r="AY226" s="3"/>
      <c r="AZ226" s="3"/>
    </row>
    <row r="227" spans="46:52" ht="13.5">
      <c r="AT227" s="3"/>
      <c r="AU227" s="3"/>
      <c r="AV227" s="3"/>
      <c r="AW227" s="3"/>
      <c r="AX227" s="3"/>
      <c r="AY227" s="3"/>
      <c r="AZ227" s="3"/>
    </row>
    <row r="228" spans="46:52" ht="13.5">
      <c r="AT228" s="3"/>
      <c r="AU228" s="3"/>
      <c r="AV228" s="3"/>
      <c r="AW228" s="3"/>
      <c r="AX228" s="3"/>
      <c r="AY228" s="3"/>
      <c r="AZ228" s="3"/>
    </row>
    <row r="229" spans="46:52" ht="13.5">
      <c r="AT229" s="3"/>
      <c r="AU229" s="3"/>
      <c r="AV229" s="3"/>
      <c r="AW229" s="3"/>
      <c r="AX229" s="3"/>
      <c r="AY229" s="3"/>
      <c r="AZ229" s="3"/>
    </row>
    <row r="230" spans="46:52" ht="13.5">
      <c r="AT230" s="3"/>
      <c r="AU230" s="3"/>
      <c r="AV230" s="3"/>
      <c r="AW230" s="3"/>
      <c r="AX230" s="3"/>
      <c r="AY230" s="3"/>
      <c r="AZ230" s="3"/>
    </row>
    <row r="231" spans="46:52" ht="13.5">
      <c r="AT231" s="3"/>
      <c r="AU231" s="3"/>
      <c r="AV231" s="3"/>
      <c r="AW231" s="3"/>
      <c r="AX231" s="3"/>
      <c r="AY231" s="3"/>
      <c r="AZ231" s="3"/>
    </row>
    <row r="232" spans="46:52" ht="13.5">
      <c r="AT232" s="3"/>
      <c r="AU232" s="3"/>
      <c r="AV232" s="3"/>
      <c r="AW232" s="3"/>
      <c r="AX232" s="3"/>
      <c r="AY232" s="3"/>
      <c r="AZ232" s="3"/>
    </row>
    <row r="233" spans="46:52" ht="13.5">
      <c r="AT233" s="3"/>
      <c r="AU233" s="3"/>
      <c r="AV233" s="3"/>
      <c r="AW233" s="3"/>
      <c r="AX233" s="3"/>
      <c r="AY233" s="3"/>
      <c r="AZ233" s="3"/>
    </row>
    <row r="234" spans="46:52" ht="13.5">
      <c r="AT234" s="3"/>
      <c r="AU234" s="3"/>
      <c r="AV234" s="3"/>
      <c r="AW234" s="3"/>
      <c r="AX234" s="3"/>
      <c r="AY234" s="3"/>
      <c r="AZ234" s="3"/>
    </row>
    <row r="235" spans="46:52" ht="13.5">
      <c r="AT235" s="3"/>
      <c r="AU235" s="3"/>
      <c r="AV235" s="3"/>
      <c r="AW235" s="3"/>
      <c r="AX235" s="3"/>
      <c r="AY235" s="3"/>
      <c r="AZ235" s="3"/>
    </row>
    <row r="236" spans="46:52" ht="13.5">
      <c r="AT236" s="3"/>
      <c r="AU236" s="3"/>
      <c r="AV236" s="3"/>
      <c r="AW236" s="3"/>
      <c r="AX236" s="3"/>
      <c r="AY236" s="3"/>
      <c r="AZ236" s="3"/>
    </row>
    <row r="237" spans="46:52" ht="13.5">
      <c r="AT237" s="3"/>
      <c r="AU237" s="3"/>
      <c r="AV237" s="3"/>
      <c r="AW237" s="3"/>
      <c r="AX237" s="3"/>
      <c r="AY237" s="3"/>
      <c r="AZ237" s="3"/>
    </row>
    <row r="238" spans="1:52" ht="13.5">
      <c r="A238" s="1" t="s">
        <v>114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51"/>
      <c r="AT238" s="3"/>
      <c r="AU238" s="3"/>
      <c r="AV238" s="3"/>
      <c r="AW238" s="3"/>
      <c r="AX238" s="3"/>
      <c r="AY238" s="3"/>
      <c r="AZ238" s="3"/>
    </row>
    <row r="239" spans="2:52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2"/>
      <c r="Z239" s="1"/>
      <c r="AA239" s="1"/>
      <c r="AB239" s="1"/>
      <c r="AC239" s="1"/>
      <c r="AD239" s="51" t="s">
        <v>62</v>
      </c>
      <c r="AT239" s="3"/>
      <c r="AU239" s="3"/>
      <c r="AV239" s="3"/>
      <c r="AW239" s="3"/>
      <c r="AX239" s="3"/>
      <c r="AY239" s="3"/>
      <c r="AZ239" s="3"/>
    </row>
    <row r="240" spans="2:52" ht="13.5">
      <c r="B240" s="14"/>
      <c r="C240" s="15"/>
      <c r="D240" s="11"/>
      <c r="E240" s="197" t="s">
        <v>17</v>
      </c>
      <c r="F240" s="197"/>
      <c r="G240" s="197"/>
      <c r="H240" s="198"/>
      <c r="I240" s="196" t="s">
        <v>11</v>
      </c>
      <c r="J240" s="197"/>
      <c r="K240" s="198"/>
      <c r="L240" s="196" t="s">
        <v>12</v>
      </c>
      <c r="M240" s="197"/>
      <c r="N240" s="198"/>
      <c r="O240" s="196" t="s">
        <v>13</v>
      </c>
      <c r="P240" s="197"/>
      <c r="Q240" s="198"/>
      <c r="R240" s="196" t="s">
        <v>14</v>
      </c>
      <c r="S240" s="197"/>
      <c r="T240" s="198"/>
      <c r="U240" s="196" t="s">
        <v>15</v>
      </c>
      <c r="V240" s="197"/>
      <c r="W240" s="198"/>
      <c r="X240" s="196" t="s">
        <v>16</v>
      </c>
      <c r="Y240" s="197"/>
      <c r="Z240" s="198"/>
      <c r="AA240" s="196" t="s">
        <v>9</v>
      </c>
      <c r="AB240" s="197"/>
      <c r="AC240" s="197"/>
      <c r="AD240" s="198"/>
      <c r="AT240" s="3"/>
      <c r="AU240" s="3"/>
      <c r="AV240" s="3"/>
      <c r="AW240" s="3"/>
      <c r="AX240" s="3"/>
      <c r="AY240" s="3"/>
      <c r="AZ240" s="3"/>
    </row>
    <row r="241" spans="2:52" ht="13.5">
      <c r="B241" s="199" t="s">
        <v>10</v>
      </c>
      <c r="C241" s="200"/>
      <c r="D241" s="200"/>
      <c r="E241" s="200"/>
      <c r="F241" s="12"/>
      <c r="G241" s="12"/>
      <c r="H241" s="13"/>
      <c r="I241" s="199"/>
      <c r="J241" s="200"/>
      <c r="K241" s="201"/>
      <c r="L241" s="199"/>
      <c r="M241" s="200"/>
      <c r="N241" s="201"/>
      <c r="O241" s="199"/>
      <c r="P241" s="200"/>
      <c r="Q241" s="201"/>
      <c r="R241" s="199"/>
      <c r="S241" s="200"/>
      <c r="T241" s="201"/>
      <c r="U241" s="199"/>
      <c r="V241" s="200"/>
      <c r="W241" s="201"/>
      <c r="X241" s="199"/>
      <c r="Y241" s="200"/>
      <c r="Z241" s="201"/>
      <c r="AA241" s="199"/>
      <c r="AB241" s="200"/>
      <c r="AC241" s="200"/>
      <c r="AD241" s="201"/>
      <c r="AT241" s="3"/>
      <c r="AU241" s="3"/>
      <c r="AV241" s="3"/>
      <c r="AW241" s="3"/>
      <c r="AX241" s="3"/>
      <c r="AY241" s="3"/>
      <c r="AZ241" s="3"/>
    </row>
    <row r="242" spans="2:51" ht="13.5">
      <c r="B242" s="268" t="s">
        <v>28</v>
      </c>
      <c r="C242" s="269"/>
      <c r="D242" s="16" t="s">
        <v>34</v>
      </c>
      <c r="E242" s="17"/>
      <c r="F242" s="18"/>
      <c r="G242" s="18"/>
      <c r="H242" s="19"/>
      <c r="I242" s="115">
        <f>I243+I244</f>
        <v>323</v>
      </c>
      <c r="J242" s="116"/>
      <c r="K242" s="117"/>
      <c r="L242" s="115">
        <f>L243+L244</f>
        <v>771</v>
      </c>
      <c r="M242" s="116"/>
      <c r="N242" s="117"/>
      <c r="O242" s="115">
        <f>O243+O244</f>
        <v>297</v>
      </c>
      <c r="P242" s="116"/>
      <c r="Q242" s="117"/>
      <c r="R242" s="115">
        <f>R243+R244</f>
        <v>260</v>
      </c>
      <c r="S242" s="116"/>
      <c r="T242" s="117"/>
      <c r="U242" s="115">
        <f>U243+U244</f>
        <v>210</v>
      </c>
      <c r="V242" s="116"/>
      <c r="W242" s="117"/>
      <c r="X242" s="115">
        <f>X243+X244</f>
        <v>173</v>
      </c>
      <c r="Y242" s="116"/>
      <c r="Z242" s="117"/>
      <c r="AA242" s="115">
        <f aca="true" t="shared" si="3" ref="AA242:AA280">SUM(I242:Z242)</f>
        <v>2034</v>
      </c>
      <c r="AB242" s="116"/>
      <c r="AC242" s="116"/>
      <c r="AD242" s="117"/>
      <c r="AT242" s="3"/>
      <c r="AU242" s="3"/>
      <c r="AV242" s="3"/>
      <c r="AW242" s="3"/>
      <c r="AX242" s="3"/>
      <c r="AY242" s="3"/>
    </row>
    <row r="243" spans="2:51" ht="13.5">
      <c r="B243" s="270"/>
      <c r="C243" s="271"/>
      <c r="D243" s="20" t="s">
        <v>50</v>
      </c>
      <c r="E243" s="21"/>
      <c r="F243" s="22"/>
      <c r="G243" s="22"/>
      <c r="H243" s="23"/>
      <c r="I243" s="100">
        <v>91</v>
      </c>
      <c r="J243" s="101"/>
      <c r="K243" s="102"/>
      <c r="L243" s="100">
        <v>173</v>
      </c>
      <c r="M243" s="101"/>
      <c r="N243" s="102"/>
      <c r="O243" s="100">
        <v>68</v>
      </c>
      <c r="P243" s="101"/>
      <c r="Q243" s="102"/>
      <c r="R243" s="100">
        <v>29</v>
      </c>
      <c r="S243" s="101"/>
      <c r="T243" s="102"/>
      <c r="U243" s="100">
        <v>48</v>
      </c>
      <c r="V243" s="101"/>
      <c r="W243" s="102"/>
      <c r="X243" s="100">
        <v>33</v>
      </c>
      <c r="Y243" s="101"/>
      <c r="Z243" s="102"/>
      <c r="AA243" s="100">
        <f t="shared" si="3"/>
        <v>442</v>
      </c>
      <c r="AB243" s="101"/>
      <c r="AC243" s="101"/>
      <c r="AD243" s="102"/>
      <c r="AT243" s="3"/>
      <c r="AU243" s="3"/>
      <c r="AV243" s="3"/>
      <c r="AW243" s="3"/>
      <c r="AX243" s="3"/>
      <c r="AY243" s="3"/>
    </row>
    <row r="244" spans="2:51" ht="13.5">
      <c r="B244" s="270"/>
      <c r="C244" s="271"/>
      <c r="D244" s="20" t="s">
        <v>51</v>
      </c>
      <c r="E244" s="21"/>
      <c r="F244" s="22"/>
      <c r="G244" s="22"/>
      <c r="H244" s="23"/>
      <c r="I244" s="100">
        <v>232</v>
      </c>
      <c r="J244" s="101"/>
      <c r="K244" s="102"/>
      <c r="L244" s="100">
        <v>598</v>
      </c>
      <c r="M244" s="101"/>
      <c r="N244" s="102"/>
      <c r="O244" s="100">
        <v>229</v>
      </c>
      <c r="P244" s="101"/>
      <c r="Q244" s="102"/>
      <c r="R244" s="100">
        <v>231</v>
      </c>
      <c r="S244" s="101"/>
      <c r="T244" s="102"/>
      <c r="U244" s="100">
        <v>162</v>
      </c>
      <c r="V244" s="101"/>
      <c r="W244" s="102"/>
      <c r="X244" s="100">
        <v>140</v>
      </c>
      <c r="Y244" s="101"/>
      <c r="Z244" s="102"/>
      <c r="AA244" s="100">
        <f t="shared" si="3"/>
        <v>1592</v>
      </c>
      <c r="AB244" s="101"/>
      <c r="AC244" s="101"/>
      <c r="AD244" s="102"/>
      <c r="AT244" s="3"/>
      <c r="AU244" s="3"/>
      <c r="AV244" s="3"/>
      <c r="AW244" s="3"/>
      <c r="AX244" s="3"/>
      <c r="AY244" s="3"/>
    </row>
    <row r="245" spans="2:51" ht="13.5">
      <c r="B245" s="270"/>
      <c r="C245" s="271"/>
      <c r="D245" s="32" t="s">
        <v>35</v>
      </c>
      <c r="E245" s="33"/>
      <c r="F245" s="34"/>
      <c r="G245" s="34"/>
      <c r="H245" s="35"/>
      <c r="I245" s="103">
        <v>8</v>
      </c>
      <c r="J245" s="104"/>
      <c r="K245" s="105"/>
      <c r="L245" s="103">
        <v>24</v>
      </c>
      <c r="M245" s="104"/>
      <c r="N245" s="105"/>
      <c r="O245" s="103">
        <v>9</v>
      </c>
      <c r="P245" s="104"/>
      <c r="Q245" s="105"/>
      <c r="R245" s="103">
        <v>15</v>
      </c>
      <c r="S245" s="104"/>
      <c r="T245" s="105"/>
      <c r="U245" s="103">
        <v>8</v>
      </c>
      <c r="V245" s="104"/>
      <c r="W245" s="105"/>
      <c r="X245" s="103">
        <v>10</v>
      </c>
      <c r="Y245" s="104"/>
      <c r="Z245" s="105"/>
      <c r="AA245" s="103">
        <f t="shared" si="3"/>
        <v>74</v>
      </c>
      <c r="AB245" s="104"/>
      <c r="AC245" s="104"/>
      <c r="AD245" s="105"/>
      <c r="AT245" s="3"/>
      <c r="AU245" s="3"/>
      <c r="AV245" s="3"/>
      <c r="AW245" s="3"/>
      <c r="AX245" s="3"/>
      <c r="AY245" s="3"/>
    </row>
    <row r="246" spans="2:51" ht="13.5">
      <c r="B246" s="272"/>
      <c r="C246" s="273"/>
      <c r="D246" s="138" t="s">
        <v>49</v>
      </c>
      <c r="E246" s="139"/>
      <c r="F246" s="139"/>
      <c r="G246" s="139"/>
      <c r="H246" s="140"/>
      <c r="I246" s="115">
        <f>I242+I245</f>
        <v>331</v>
      </c>
      <c r="J246" s="116"/>
      <c r="K246" s="117"/>
      <c r="L246" s="115">
        <f>L242+L245</f>
        <v>795</v>
      </c>
      <c r="M246" s="116"/>
      <c r="N246" s="117"/>
      <c r="O246" s="115">
        <f>O242+O245</f>
        <v>306</v>
      </c>
      <c r="P246" s="116"/>
      <c r="Q246" s="117"/>
      <c r="R246" s="115">
        <f>R242+R245</f>
        <v>275</v>
      </c>
      <c r="S246" s="116"/>
      <c r="T246" s="117"/>
      <c r="U246" s="115">
        <f>U242+U245</f>
        <v>218</v>
      </c>
      <c r="V246" s="116"/>
      <c r="W246" s="117"/>
      <c r="X246" s="115">
        <f>X242+X245</f>
        <v>183</v>
      </c>
      <c r="Y246" s="116"/>
      <c r="Z246" s="117"/>
      <c r="AA246" s="115">
        <f t="shared" si="3"/>
        <v>2108</v>
      </c>
      <c r="AB246" s="116"/>
      <c r="AC246" s="116"/>
      <c r="AD246" s="117"/>
      <c r="AT246" s="3"/>
      <c r="AU246" s="3"/>
      <c r="AV246" s="3"/>
      <c r="AW246" s="3"/>
      <c r="AX246" s="3"/>
      <c r="AY246" s="3"/>
    </row>
    <row r="247" spans="2:51" ht="13.5">
      <c r="B247" s="274" t="s">
        <v>29</v>
      </c>
      <c r="C247" s="275"/>
      <c r="D247" s="16" t="s">
        <v>34</v>
      </c>
      <c r="E247" s="17"/>
      <c r="F247" s="18"/>
      <c r="G247" s="18"/>
      <c r="H247" s="19"/>
      <c r="I247" s="115">
        <f>I248+I249</f>
        <v>382</v>
      </c>
      <c r="J247" s="116"/>
      <c r="K247" s="117"/>
      <c r="L247" s="115">
        <f>L248+L249</f>
        <v>1077</v>
      </c>
      <c r="M247" s="116"/>
      <c r="N247" s="117"/>
      <c r="O247" s="115">
        <f>O248+O249</f>
        <v>494</v>
      </c>
      <c r="P247" s="116"/>
      <c r="Q247" s="117"/>
      <c r="R247" s="115">
        <f>R248+R249</f>
        <v>363</v>
      </c>
      <c r="S247" s="116"/>
      <c r="T247" s="117"/>
      <c r="U247" s="115">
        <f>U248+U249</f>
        <v>316</v>
      </c>
      <c r="V247" s="116"/>
      <c r="W247" s="117"/>
      <c r="X247" s="115">
        <f>X248+X249</f>
        <v>300</v>
      </c>
      <c r="Y247" s="116"/>
      <c r="Z247" s="117"/>
      <c r="AA247" s="115">
        <f t="shared" si="3"/>
        <v>2932</v>
      </c>
      <c r="AB247" s="116"/>
      <c r="AC247" s="116"/>
      <c r="AD247" s="117"/>
      <c r="AT247" s="3"/>
      <c r="AU247" s="3"/>
      <c r="AV247" s="3"/>
      <c r="AW247" s="3"/>
      <c r="AX247" s="3"/>
      <c r="AY247" s="3"/>
    </row>
    <row r="248" spans="2:51" ht="13.5">
      <c r="B248" s="276"/>
      <c r="C248" s="277"/>
      <c r="D248" s="20" t="s">
        <v>50</v>
      </c>
      <c r="E248" s="21"/>
      <c r="F248" s="22"/>
      <c r="G248" s="22"/>
      <c r="H248" s="23"/>
      <c r="I248" s="100">
        <v>111</v>
      </c>
      <c r="J248" s="101"/>
      <c r="K248" s="102"/>
      <c r="L248" s="100">
        <v>276</v>
      </c>
      <c r="M248" s="101"/>
      <c r="N248" s="102"/>
      <c r="O248" s="100">
        <v>115</v>
      </c>
      <c r="P248" s="101"/>
      <c r="Q248" s="102"/>
      <c r="R248" s="100">
        <v>81</v>
      </c>
      <c r="S248" s="101"/>
      <c r="T248" s="102"/>
      <c r="U248" s="100">
        <v>60</v>
      </c>
      <c r="V248" s="101"/>
      <c r="W248" s="102"/>
      <c r="X248" s="100">
        <v>45</v>
      </c>
      <c r="Y248" s="101"/>
      <c r="Z248" s="102"/>
      <c r="AA248" s="100">
        <f t="shared" si="3"/>
        <v>688</v>
      </c>
      <c r="AB248" s="101"/>
      <c r="AC248" s="101"/>
      <c r="AD248" s="102"/>
      <c r="AT248" s="3"/>
      <c r="AU248" s="3"/>
      <c r="AV248" s="3"/>
      <c r="AW248" s="3"/>
      <c r="AX248" s="3"/>
      <c r="AY248" s="3"/>
    </row>
    <row r="249" spans="2:52" ht="13.5">
      <c r="B249" s="276"/>
      <c r="C249" s="277"/>
      <c r="D249" s="20" t="s">
        <v>51</v>
      </c>
      <c r="E249" s="21"/>
      <c r="F249" s="22"/>
      <c r="G249" s="22"/>
      <c r="H249" s="23"/>
      <c r="I249" s="100">
        <v>271</v>
      </c>
      <c r="J249" s="101"/>
      <c r="K249" s="102"/>
      <c r="L249" s="100">
        <v>801</v>
      </c>
      <c r="M249" s="101"/>
      <c r="N249" s="102"/>
      <c r="O249" s="100">
        <v>379</v>
      </c>
      <c r="P249" s="101"/>
      <c r="Q249" s="102"/>
      <c r="R249" s="100">
        <v>282</v>
      </c>
      <c r="S249" s="101"/>
      <c r="T249" s="102"/>
      <c r="U249" s="100">
        <v>256</v>
      </c>
      <c r="V249" s="101"/>
      <c r="W249" s="102"/>
      <c r="X249" s="100">
        <v>255</v>
      </c>
      <c r="Y249" s="101"/>
      <c r="Z249" s="102"/>
      <c r="AA249" s="100">
        <f t="shared" si="3"/>
        <v>2244</v>
      </c>
      <c r="AB249" s="101"/>
      <c r="AC249" s="101"/>
      <c r="AD249" s="102"/>
      <c r="AT249" s="3"/>
      <c r="AU249" s="3"/>
      <c r="AV249" s="3"/>
      <c r="AW249" s="3"/>
      <c r="AX249" s="3"/>
      <c r="AY249" s="3"/>
      <c r="AZ249" s="3"/>
    </row>
    <row r="250" spans="2:52" ht="13.5">
      <c r="B250" s="276"/>
      <c r="C250" s="277"/>
      <c r="D250" s="24" t="s">
        <v>35</v>
      </c>
      <c r="E250" s="25"/>
      <c r="F250" s="26"/>
      <c r="G250" s="26"/>
      <c r="H250" s="27"/>
      <c r="I250" s="103">
        <v>5</v>
      </c>
      <c r="J250" s="104"/>
      <c r="K250" s="105"/>
      <c r="L250" s="103">
        <v>25</v>
      </c>
      <c r="M250" s="104"/>
      <c r="N250" s="105"/>
      <c r="O250" s="103">
        <v>22</v>
      </c>
      <c r="P250" s="104"/>
      <c r="Q250" s="105"/>
      <c r="R250" s="103">
        <v>22</v>
      </c>
      <c r="S250" s="104"/>
      <c r="T250" s="105"/>
      <c r="U250" s="103">
        <v>14</v>
      </c>
      <c r="V250" s="104"/>
      <c r="W250" s="105"/>
      <c r="X250" s="103">
        <v>9</v>
      </c>
      <c r="Y250" s="104"/>
      <c r="Z250" s="105"/>
      <c r="AA250" s="103">
        <f t="shared" si="3"/>
        <v>97</v>
      </c>
      <c r="AB250" s="104"/>
      <c r="AC250" s="104"/>
      <c r="AD250" s="105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278"/>
      <c r="C251" s="279"/>
      <c r="D251" s="138" t="s">
        <v>49</v>
      </c>
      <c r="E251" s="139"/>
      <c r="F251" s="139"/>
      <c r="G251" s="139"/>
      <c r="H251" s="140"/>
      <c r="I251" s="115">
        <f>I247+I250</f>
        <v>387</v>
      </c>
      <c r="J251" s="116"/>
      <c r="K251" s="117"/>
      <c r="L251" s="115">
        <f>L247+L250</f>
        <v>1102</v>
      </c>
      <c r="M251" s="116"/>
      <c r="N251" s="117"/>
      <c r="O251" s="115">
        <f>O247+O250</f>
        <v>516</v>
      </c>
      <c r="P251" s="116"/>
      <c r="Q251" s="117"/>
      <c r="R251" s="115">
        <f>R247+R250</f>
        <v>385</v>
      </c>
      <c r="S251" s="116"/>
      <c r="T251" s="117"/>
      <c r="U251" s="115">
        <f>U247+U250</f>
        <v>330</v>
      </c>
      <c r="V251" s="116"/>
      <c r="W251" s="117"/>
      <c r="X251" s="115">
        <f>X247+X250</f>
        <v>309</v>
      </c>
      <c r="Y251" s="116"/>
      <c r="Z251" s="117"/>
      <c r="AA251" s="115">
        <f t="shared" si="3"/>
        <v>3029</v>
      </c>
      <c r="AB251" s="116"/>
      <c r="AC251" s="116"/>
      <c r="AD251" s="117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276" t="s">
        <v>30</v>
      </c>
      <c r="C252" s="277"/>
      <c r="D252" s="28" t="s">
        <v>34</v>
      </c>
      <c r="E252" s="29"/>
      <c r="F252" s="30"/>
      <c r="G252" s="30"/>
      <c r="H252" s="31"/>
      <c r="I252" s="115">
        <f>I253+I254</f>
        <v>262</v>
      </c>
      <c r="J252" s="116"/>
      <c r="K252" s="117"/>
      <c r="L252" s="115">
        <f>L253+L254</f>
        <v>862</v>
      </c>
      <c r="M252" s="116"/>
      <c r="N252" s="117"/>
      <c r="O252" s="115">
        <f>O253+O254</f>
        <v>411</v>
      </c>
      <c r="P252" s="116"/>
      <c r="Q252" s="117"/>
      <c r="R252" s="115">
        <f>R253+R254</f>
        <v>283</v>
      </c>
      <c r="S252" s="116"/>
      <c r="T252" s="117"/>
      <c r="U252" s="115">
        <f>U253+U254</f>
        <v>284</v>
      </c>
      <c r="V252" s="116"/>
      <c r="W252" s="117"/>
      <c r="X252" s="115">
        <f>X253+X254</f>
        <v>241</v>
      </c>
      <c r="Y252" s="116"/>
      <c r="Z252" s="117"/>
      <c r="AA252" s="115">
        <f t="shared" si="3"/>
        <v>2343</v>
      </c>
      <c r="AB252" s="116"/>
      <c r="AC252" s="116"/>
      <c r="AD252" s="117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276"/>
      <c r="C253" s="277"/>
      <c r="D253" s="20" t="s">
        <v>50</v>
      </c>
      <c r="E253" s="21"/>
      <c r="F253" s="22"/>
      <c r="G253" s="22"/>
      <c r="H253" s="23"/>
      <c r="I253" s="100">
        <v>78</v>
      </c>
      <c r="J253" s="101"/>
      <c r="K253" s="102"/>
      <c r="L253" s="100">
        <v>199</v>
      </c>
      <c r="M253" s="101"/>
      <c r="N253" s="102"/>
      <c r="O253" s="100">
        <v>100</v>
      </c>
      <c r="P253" s="101"/>
      <c r="Q253" s="102"/>
      <c r="R253" s="100">
        <v>55</v>
      </c>
      <c r="S253" s="101"/>
      <c r="T253" s="102"/>
      <c r="U253" s="100">
        <v>64</v>
      </c>
      <c r="V253" s="101"/>
      <c r="W253" s="102"/>
      <c r="X253" s="100">
        <v>58</v>
      </c>
      <c r="Y253" s="101"/>
      <c r="Z253" s="102"/>
      <c r="AA253" s="100">
        <f t="shared" si="3"/>
        <v>554</v>
      </c>
      <c r="AB253" s="101"/>
      <c r="AC253" s="101"/>
      <c r="AD253" s="102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276"/>
      <c r="C254" s="277"/>
      <c r="D254" s="20" t="s">
        <v>51</v>
      </c>
      <c r="E254" s="21"/>
      <c r="F254" s="22"/>
      <c r="G254" s="22"/>
      <c r="H254" s="23"/>
      <c r="I254" s="100">
        <v>184</v>
      </c>
      <c r="J254" s="101"/>
      <c r="K254" s="102"/>
      <c r="L254" s="100">
        <v>663</v>
      </c>
      <c r="M254" s="101"/>
      <c r="N254" s="102"/>
      <c r="O254" s="100">
        <v>311</v>
      </c>
      <c r="P254" s="101"/>
      <c r="Q254" s="102"/>
      <c r="R254" s="100">
        <v>228</v>
      </c>
      <c r="S254" s="101"/>
      <c r="T254" s="102"/>
      <c r="U254" s="100">
        <v>220</v>
      </c>
      <c r="V254" s="101"/>
      <c r="W254" s="102"/>
      <c r="X254" s="100">
        <v>183</v>
      </c>
      <c r="Y254" s="101"/>
      <c r="Z254" s="102"/>
      <c r="AA254" s="100">
        <f t="shared" si="3"/>
        <v>1789</v>
      </c>
      <c r="AB254" s="101"/>
      <c r="AC254" s="101"/>
      <c r="AD254" s="102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276"/>
      <c r="C255" s="277"/>
      <c r="D255" s="24" t="s">
        <v>35</v>
      </c>
      <c r="E255" s="25"/>
      <c r="F255" s="26"/>
      <c r="G255" s="26"/>
      <c r="H255" s="27"/>
      <c r="I255" s="103">
        <v>3</v>
      </c>
      <c r="J255" s="104"/>
      <c r="K255" s="105"/>
      <c r="L255" s="103">
        <v>24</v>
      </c>
      <c r="M255" s="104"/>
      <c r="N255" s="105"/>
      <c r="O255" s="103">
        <v>24</v>
      </c>
      <c r="P255" s="104"/>
      <c r="Q255" s="105"/>
      <c r="R255" s="103">
        <v>15</v>
      </c>
      <c r="S255" s="104"/>
      <c r="T255" s="105"/>
      <c r="U255" s="103">
        <v>15</v>
      </c>
      <c r="V255" s="104"/>
      <c r="W255" s="105"/>
      <c r="X255" s="103">
        <v>12</v>
      </c>
      <c r="Y255" s="104"/>
      <c r="Z255" s="105"/>
      <c r="AA255" s="103">
        <f t="shared" si="3"/>
        <v>93</v>
      </c>
      <c r="AB255" s="104"/>
      <c r="AC255" s="104"/>
      <c r="AD255" s="105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276"/>
      <c r="C256" s="277"/>
      <c r="D256" s="138" t="s">
        <v>49</v>
      </c>
      <c r="E256" s="139"/>
      <c r="F256" s="139"/>
      <c r="G256" s="139"/>
      <c r="H256" s="140"/>
      <c r="I256" s="115">
        <f>I252+I255</f>
        <v>265</v>
      </c>
      <c r="J256" s="116"/>
      <c r="K256" s="117"/>
      <c r="L256" s="115">
        <f>L252+L255</f>
        <v>886</v>
      </c>
      <c r="M256" s="116"/>
      <c r="N256" s="117"/>
      <c r="O256" s="115">
        <f>O252+O255</f>
        <v>435</v>
      </c>
      <c r="P256" s="116"/>
      <c r="Q256" s="117"/>
      <c r="R256" s="115">
        <f>R252+R255</f>
        <v>298</v>
      </c>
      <c r="S256" s="116"/>
      <c r="T256" s="117"/>
      <c r="U256" s="115">
        <f>U252+U255</f>
        <v>299</v>
      </c>
      <c r="V256" s="116"/>
      <c r="W256" s="117"/>
      <c r="X256" s="115">
        <f>X252+X255</f>
        <v>253</v>
      </c>
      <c r="Y256" s="116"/>
      <c r="Z256" s="117"/>
      <c r="AA256" s="115">
        <f t="shared" si="3"/>
        <v>2436</v>
      </c>
      <c r="AB256" s="116"/>
      <c r="AC256" s="116"/>
      <c r="AD256" s="117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274" t="s">
        <v>48</v>
      </c>
      <c r="C257" s="275"/>
      <c r="D257" s="28" t="s">
        <v>34</v>
      </c>
      <c r="E257" s="29"/>
      <c r="F257" s="30"/>
      <c r="G257" s="30"/>
      <c r="H257" s="31"/>
      <c r="I257" s="115">
        <f>I258+I259</f>
        <v>468</v>
      </c>
      <c r="J257" s="116"/>
      <c r="K257" s="117"/>
      <c r="L257" s="115">
        <f>L258+L259</f>
        <v>1128</v>
      </c>
      <c r="M257" s="116"/>
      <c r="N257" s="117"/>
      <c r="O257" s="115">
        <f>O258+O259</f>
        <v>515</v>
      </c>
      <c r="P257" s="116"/>
      <c r="Q257" s="117"/>
      <c r="R257" s="115">
        <f>R258+R259</f>
        <v>431</v>
      </c>
      <c r="S257" s="116"/>
      <c r="T257" s="117"/>
      <c r="U257" s="115">
        <f>U258+U259</f>
        <v>374</v>
      </c>
      <c r="V257" s="116"/>
      <c r="W257" s="117"/>
      <c r="X257" s="115">
        <f>X258+X259</f>
        <v>344</v>
      </c>
      <c r="Y257" s="116"/>
      <c r="Z257" s="117"/>
      <c r="AA257" s="115">
        <f t="shared" si="3"/>
        <v>3260</v>
      </c>
      <c r="AB257" s="116"/>
      <c r="AC257" s="116"/>
      <c r="AD257" s="117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276"/>
      <c r="C258" s="277"/>
      <c r="D258" s="20" t="s">
        <v>50</v>
      </c>
      <c r="E258" s="21"/>
      <c r="F258" s="22"/>
      <c r="G258" s="22"/>
      <c r="H258" s="23"/>
      <c r="I258" s="100">
        <v>108</v>
      </c>
      <c r="J258" s="101"/>
      <c r="K258" s="102"/>
      <c r="L258" s="100">
        <v>239</v>
      </c>
      <c r="M258" s="101"/>
      <c r="N258" s="102"/>
      <c r="O258" s="100">
        <v>112</v>
      </c>
      <c r="P258" s="101"/>
      <c r="Q258" s="102"/>
      <c r="R258" s="100">
        <v>76</v>
      </c>
      <c r="S258" s="101"/>
      <c r="T258" s="102"/>
      <c r="U258" s="100">
        <v>71</v>
      </c>
      <c r="V258" s="101"/>
      <c r="W258" s="102"/>
      <c r="X258" s="100">
        <v>69</v>
      </c>
      <c r="Y258" s="101"/>
      <c r="Z258" s="102"/>
      <c r="AA258" s="100">
        <f t="shared" si="3"/>
        <v>675</v>
      </c>
      <c r="AB258" s="101"/>
      <c r="AC258" s="101"/>
      <c r="AD258" s="102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276"/>
      <c r="C259" s="277"/>
      <c r="D259" s="20" t="s">
        <v>51</v>
      </c>
      <c r="E259" s="21"/>
      <c r="F259" s="22"/>
      <c r="G259" s="22"/>
      <c r="H259" s="23"/>
      <c r="I259" s="100">
        <v>360</v>
      </c>
      <c r="J259" s="101"/>
      <c r="K259" s="102"/>
      <c r="L259" s="100">
        <v>889</v>
      </c>
      <c r="M259" s="101"/>
      <c r="N259" s="102"/>
      <c r="O259" s="100">
        <v>403</v>
      </c>
      <c r="P259" s="101"/>
      <c r="Q259" s="102"/>
      <c r="R259" s="100">
        <v>355</v>
      </c>
      <c r="S259" s="101"/>
      <c r="T259" s="102"/>
      <c r="U259" s="100">
        <v>303</v>
      </c>
      <c r="V259" s="101"/>
      <c r="W259" s="102"/>
      <c r="X259" s="100">
        <v>275</v>
      </c>
      <c r="Y259" s="101"/>
      <c r="Z259" s="102"/>
      <c r="AA259" s="100">
        <f t="shared" si="3"/>
        <v>2585</v>
      </c>
      <c r="AB259" s="101"/>
      <c r="AC259" s="101"/>
      <c r="AD259" s="102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276"/>
      <c r="C260" s="277"/>
      <c r="D260" s="24" t="s">
        <v>35</v>
      </c>
      <c r="E260" s="25"/>
      <c r="F260" s="26"/>
      <c r="G260" s="26"/>
      <c r="H260" s="27"/>
      <c r="I260" s="103">
        <v>7</v>
      </c>
      <c r="J260" s="104"/>
      <c r="K260" s="105"/>
      <c r="L260" s="103">
        <v>37</v>
      </c>
      <c r="M260" s="104"/>
      <c r="N260" s="105"/>
      <c r="O260" s="103">
        <v>21</v>
      </c>
      <c r="P260" s="104"/>
      <c r="Q260" s="105"/>
      <c r="R260" s="103">
        <v>26</v>
      </c>
      <c r="S260" s="104"/>
      <c r="T260" s="105"/>
      <c r="U260" s="103">
        <v>17</v>
      </c>
      <c r="V260" s="104"/>
      <c r="W260" s="105"/>
      <c r="X260" s="103">
        <v>20</v>
      </c>
      <c r="Y260" s="104"/>
      <c r="Z260" s="105"/>
      <c r="AA260" s="103">
        <f t="shared" si="3"/>
        <v>128</v>
      </c>
      <c r="AB260" s="104"/>
      <c r="AC260" s="104"/>
      <c r="AD260" s="105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278"/>
      <c r="C261" s="279"/>
      <c r="D261" s="138" t="s">
        <v>49</v>
      </c>
      <c r="E261" s="139"/>
      <c r="F261" s="139"/>
      <c r="G261" s="139"/>
      <c r="H261" s="140"/>
      <c r="I261" s="115">
        <f>I257+I260</f>
        <v>475</v>
      </c>
      <c r="J261" s="116"/>
      <c r="K261" s="117"/>
      <c r="L261" s="115">
        <f>L257+L260</f>
        <v>1165</v>
      </c>
      <c r="M261" s="116"/>
      <c r="N261" s="117"/>
      <c r="O261" s="115">
        <f>O257+O260</f>
        <v>536</v>
      </c>
      <c r="P261" s="116"/>
      <c r="Q261" s="117"/>
      <c r="R261" s="115">
        <f>R257+R260</f>
        <v>457</v>
      </c>
      <c r="S261" s="116"/>
      <c r="T261" s="117"/>
      <c r="U261" s="115">
        <f>U257+U260</f>
        <v>391</v>
      </c>
      <c r="V261" s="116"/>
      <c r="W261" s="117"/>
      <c r="X261" s="115">
        <f>X257+X260</f>
        <v>364</v>
      </c>
      <c r="Y261" s="116"/>
      <c r="Z261" s="117"/>
      <c r="AA261" s="115">
        <f t="shared" si="3"/>
        <v>3388</v>
      </c>
      <c r="AB261" s="116"/>
      <c r="AC261" s="116"/>
      <c r="AD261" s="117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3.5">
      <c r="B262" s="276" t="s">
        <v>31</v>
      </c>
      <c r="C262" s="277"/>
      <c r="D262" s="28" t="s">
        <v>34</v>
      </c>
      <c r="E262" s="29"/>
      <c r="F262" s="30"/>
      <c r="G262" s="30"/>
      <c r="H262" s="31"/>
      <c r="I262" s="115">
        <f>I263+I264</f>
        <v>249</v>
      </c>
      <c r="J262" s="116"/>
      <c r="K262" s="117"/>
      <c r="L262" s="115">
        <f>L263+L264</f>
        <v>670</v>
      </c>
      <c r="M262" s="116"/>
      <c r="N262" s="117"/>
      <c r="O262" s="115">
        <f>O263+O264</f>
        <v>352</v>
      </c>
      <c r="P262" s="116"/>
      <c r="Q262" s="117"/>
      <c r="R262" s="115">
        <f>R263+R264</f>
        <v>278</v>
      </c>
      <c r="S262" s="116"/>
      <c r="T262" s="117"/>
      <c r="U262" s="115">
        <f>U263+U264</f>
        <v>199</v>
      </c>
      <c r="V262" s="116"/>
      <c r="W262" s="117"/>
      <c r="X262" s="115">
        <f>X263+X264</f>
        <v>167</v>
      </c>
      <c r="Y262" s="116"/>
      <c r="Z262" s="117"/>
      <c r="AA262" s="115">
        <f t="shared" si="3"/>
        <v>1915</v>
      </c>
      <c r="AB262" s="116"/>
      <c r="AC262" s="116"/>
      <c r="AD262" s="117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3.5">
      <c r="B263" s="276"/>
      <c r="C263" s="277"/>
      <c r="D263" s="20" t="s">
        <v>50</v>
      </c>
      <c r="E263" s="21"/>
      <c r="F263" s="22"/>
      <c r="G263" s="22"/>
      <c r="H263" s="23"/>
      <c r="I263" s="100">
        <v>64</v>
      </c>
      <c r="J263" s="101"/>
      <c r="K263" s="102"/>
      <c r="L263" s="100">
        <v>167</v>
      </c>
      <c r="M263" s="101"/>
      <c r="N263" s="102"/>
      <c r="O263" s="100">
        <v>94</v>
      </c>
      <c r="P263" s="101"/>
      <c r="Q263" s="102"/>
      <c r="R263" s="100">
        <v>68</v>
      </c>
      <c r="S263" s="101"/>
      <c r="T263" s="102"/>
      <c r="U263" s="100">
        <v>52</v>
      </c>
      <c r="V263" s="101"/>
      <c r="W263" s="102"/>
      <c r="X263" s="100">
        <v>34</v>
      </c>
      <c r="Y263" s="101"/>
      <c r="Z263" s="102"/>
      <c r="AA263" s="100">
        <f t="shared" si="3"/>
        <v>479</v>
      </c>
      <c r="AB263" s="101"/>
      <c r="AC263" s="101"/>
      <c r="AD263" s="102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276"/>
      <c r="C264" s="277"/>
      <c r="D264" s="20" t="s">
        <v>51</v>
      </c>
      <c r="E264" s="21"/>
      <c r="F264" s="22"/>
      <c r="G264" s="22"/>
      <c r="H264" s="23"/>
      <c r="I264" s="100">
        <v>185</v>
      </c>
      <c r="J264" s="101"/>
      <c r="K264" s="102"/>
      <c r="L264" s="100">
        <v>503</v>
      </c>
      <c r="M264" s="101"/>
      <c r="N264" s="102"/>
      <c r="O264" s="100">
        <v>258</v>
      </c>
      <c r="P264" s="101"/>
      <c r="Q264" s="102"/>
      <c r="R264" s="100">
        <v>210</v>
      </c>
      <c r="S264" s="101"/>
      <c r="T264" s="102"/>
      <c r="U264" s="100">
        <v>147</v>
      </c>
      <c r="V264" s="101"/>
      <c r="W264" s="102"/>
      <c r="X264" s="100">
        <v>133</v>
      </c>
      <c r="Y264" s="101"/>
      <c r="Z264" s="102"/>
      <c r="AA264" s="100">
        <f t="shared" si="3"/>
        <v>1436</v>
      </c>
      <c r="AB264" s="101"/>
      <c r="AC264" s="101"/>
      <c r="AD264" s="102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276"/>
      <c r="C265" s="277"/>
      <c r="D265" s="24" t="s">
        <v>35</v>
      </c>
      <c r="E265" s="25"/>
      <c r="F265" s="26"/>
      <c r="G265" s="26"/>
      <c r="H265" s="27"/>
      <c r="I265" s="103">
        <v>1</v>
      </c>
      <c r="J265" s="104"/>
      <c r="K265" s="105"/>
      <c r="L265" s="103">
        <v>20</v>
      </c>
      <c r="M265" s="104"/>
      <c r="N265" s="105"/>
      <c r="O265" s="103">
        <v>17</v>
      </c>
      <c r="P265" s="104"/>
      <c r="Q265" s="105"/>
      <c r="R265" s="103">
        <v>16</v>
      </c>
      <c r="S265" s="104"/>
      <c r="T265" s="105"/>
      <c r="U265" s="103">
        <v>13</v>
      </c>
      <c r="V265" s="104"/>
      <c r="W265" s="105"/>
      <c r="X265" s="103">
        <v>16</v>
      </c>
      <c r="Y265" s="104"/>
      <c r="Z265" s="105"/>
      <c r="AA265" s="103">
        <f t="shared" si="3"/>
        <v>83</v>
      </c>
      <c r="AB265" s="104"/>
      <c r="AC265" s="104"/>
      <c r="AD265" s="105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276"/>
      <c r="C266" s="277"/>
      <c r="D266" s="138" t="s">
        <v>49</v>
      </c>
      <c r="E266" s="139"/>
      <c r="F266" s="139"/>
      <c r="G266" s="139"/>
      <c r="H266" s="140"/>
      <c r="I266" s="115">
        <f>I262+I265</f>
        <v>250</v>
      </c>
      <c r="J266" s="116"/>
      <c r="K266" s="117"/>
      <c r="L266" s="115">
        <f>L262+L265</f>
        <v>690</v>
      </c>
      <c r="M266" s="116"/>
      <c r="N266" s="117"/>
      <c r="O266" s="115">
        <f>O262+O265</f>
        <v>369</v>
      </c>
      <c r="P266" s="116"/>
      <c r="Q266" s="117"/>
      <c r="R266" s="115">
        <f>R262+R265</f>
        <v>294</v>
      </c>
      <c r="S266" s="116"/>
      <c r="T266" s="117"/>
      <c r="U266" s="115">
        <f>U262+U265</f>
        <v>212</v>
      </c>
      <c r="V266" s="116"/>
      <c r="W266" s="117"/>
      <c r="X266" s="115">
        <f>X262+X265</f>
        <v>183</v>
      </c>
      <c r="Y266" s="116"/>
      <c r="Z266" s="117"/>
      <c r="AA266" s="115">
        <f t="shared" si="3"/>
        <v>1998</v>
      </c>
      <c r="AB266" s="116"/>
      <c r="AC266" s="116"/>
      <c r="AD266" s="117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274" t="s">
        <v>32</v>
      </c>
      <c r="C267" s="275"/>
      <c r="D267" s="28" t="s">
        <v>34</v>
      </c>
      <c r="E267" s="29"/>
      <c r="F267" s="30"/>
      <c r="G267" s="30"/>
      <c r="H267" s="31"/>
      <c r="I267" s="115">
        <f>I268+I269</f>
        <v>347</v>
      </c>
      <c r="J267" s="116"/>
      <c r="K267" s="117"/>
      <c r="L267" s="115">
        <f>L268+L269</f>
        <v>776</v>
      </c>
      <c r="M267" s="116"/>
      <c r="N267" s="117"/>
      <c r="O267" s="115">
        <f>O268+O269</f>
        <v>394</v>
      </c>
      <c r="P267" s="116"/>
      <c r="Q267" s="117"/>
      <c r="R267" s="115">
        <f>R268+R269</f>
        <v>301</v>
      </c>
      <c r="S267" s="116"/>
      <c r="T267" s="117"/>
      <c r="U267" s="115">
        <f>U268+U269</f>
        <v>301</v>
      </c>
      <c r="V267" s="116"/>
      <c r="W267" s="117"/>
      <c r="X267" s="115">
        <f>X268+X269</f>
        <v>250</v>
      </c>
      <c r="Y267" s="116"/>
      <c r="Z267" s="117"/>
      <c r="AA267" s="115">
        <f t="shared" si="3"/>
        <v>2369</v>
      </c>
      <c r="AB267" s="116"/>
      <c r="AC267" s="116"/>
      <c r="AD267" s="117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3.5">
      <c r="B268" s="276"/>
      <c r="C268" s="277"/>
      <c r="D268" s="20" t="s">
        <v>50</v>
      </c>
      <c r="E268" s="21"/>
      <c r="F268" s="22"/>
      <c r="G268" s="22"/>
      <c r="H268" s="23"/>
      <c r="I268" s="100">
        <v>101</v>
      </c>
      <c r="J268" s="101"/>
      <c r="K268" s="102"/>
      <c r="L268" s="100">
        <v>175</v>
      </c>
      <c r="M268" s="101"/>
      <c r="N268" s="102"/>
      <c r="O268" s="100">
        <v>78</v>
      </c>
      <c r="P268" s="101"/>
      <c r="Q268" s="102"/>
      <c r="R268" s="100">
        <v>57</v>
      </c>
      <c r="S268" s="101"/>
      <c r="T268" s="102"/>
      <c r="U268" s="100">
        <v>54</v>
      </c>
      <c r="V268" s="101"/>
      <c r="W268" s="102"/>
      <c r="X268" s="100">
        <v>49</v>
      </c>
      <c r="Y268" s="101"/>
      <c r="Z268" s="102"/>
      <c r="AA268" s="100">
        <f t="shared" si="3"/>
        <v>514</v>
      </c>
      <c r="AB268" s="101"/>
      <c r="AC268" s="101"/>
      <c r="AD268" s="102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3.5">
      <c r="B269" s="276"/>
      <c r="C269" s="277"/>
      <c r="D269" s="20" t="s">
        <v>51</v>
      </c>
      <c r="E269" s="21"/>
      <c r="F269" s="22"/>
      <c r="G269" s="22"/>
      <c r="H269" s="23"/>
      <c r="I269" s="100">
        <v>246</v>
      </c>
      <c r="J269" s="101"/>
      <c r="K269" s="102"/>
      <c r="L269" s="100">
        <v>601</v>
      </c>
      <c r="M269" s="101"/>
      <c r="N269" s="102"/>
      <c r="O269" s="100">
        <v>316</v>
      </c>
      <c r="P269" s="101"/>
      <c r="Q269" s="102"/>
      <c r="R269" s="100">
        <v>244</v>
      </c>
      <c r="S269" s="101"/>
      <c r="T269" s="102"/>
      <c r="U269" s="100">
        <v>247</v>
      </c>
      <c r="V269" s="101"/>
      <c r="W269" s="102"/>
      <c r="X269" s="100">
        <v>201</v>
      </c>
      <c r="Y269" s="101"/>
      <c r="Z269" s="102"/>
      <c r="AA269" s="100">
        <f t="shared" si="3"/>
        <v>1855</v>
      </c>
      <c r="AB269" s="101"/>
      <c r="AC269" s="101"/>
      <c r="AD269" s="102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3.5">
      <c r="B270" s="276"/>
      <c r="C270" s="277"/>
      <c r="D270" s="24" t="s">
        <v>35</v>
      </c>
      <c r="E270" s="25"/>
      <c r="F270" s="26"/>
      <c r="G270" s="26"/>
      <c r="H270" s="27"/>
      <c r="I270" s="103">
        <v>9</v>
      </c>
      <c r="J270" s="104"/>
      <c r="K270" s="105"/>
      <c r="L270" s="103">
        <v>36</v>
      </c>
      <c r="M270" s="104"/>
      <c r="N270" s="105"/>
      <c r="O270" s="103">
        <v>27</v>
      </c>
      <c r="P270" s="104"/>
      <c r="Q270" s="105"/>
      <c r="R270" s="103">
        <v>12</v>
      </c>
      <c r="S270" s="104"/>
      <c r="T270" s="105"/>
      <c r="U270" s="103">
        <v>16</v>
      </c>
      <c r="V270" s="104"/>
      <c r="W270" s="105"/>
      <c r="X270" s="103">
        <v>17</v>
      </c>
      <c r="Y270" s="104"/>
      <c r="Z270" s="105"/>
      <c r="AA270" s="103">
        <f t="shared" si="3"/>
        <v>117</v>
      </c>
      <c r="AB270" s="104"/>
      <c r="AC270" s="104"/>
      <c r="AD270" s="105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3.5">
      <c r="B271" s="278"/>
      <c r="C271" s="279"/>
      <c r="D271" s="138" t="s">
        <v>49</v>
      </c>
      <c r="E271" s="139"/>
      <c r="F271" s="139"/>
      <c r="G271" s="139"/>
      <c r="H271" s="140"/>
      <c r="I271" s="115">
        <f>I267+I270</f>
        <v>356</v>
      </c>
      <c r="J271" s="116"/>
      <c r="K271" s="117"/>
      <c r="L271" s="115">
        <f>L267+L270</f>
        <v>812</v>
      </c>
      <c r="M271" s="116"/>
      <c r="N271" s="117"/>
      <c r="O271" s="115">
        <f>O267+O270</f>
        <v>421</v>
      </c>
      <c r="P271" s="116"/>
      <c r="Q271" s="117"/>
      <c r="R271" s="115">
        <f>R267+R270</f>
        <v>313</v>
      </c>
      <c r="S271" s="116"/>
      <c r="T271" s="117"/>
      <c r="U271" s="115">
        <f>U267+U270</f>
        <v>317</v>
      </c>
      <c r="V271" s="116"/>
      <c r="W271" s="117"/>
      <c r="X271" s="115">
        <f>X267+X270</f>
        <v>267</v>
      </c>
      <c r="Y271" s="116"/>
      <c r="Z271" s="117"/>
      <c r="AA271" s="115">
        <f t="shared" si="3"/>
        <v>2486</v>
      </c>
      <c r="AB271" s="116"/>
      <c r="AC271" s="116"/>
      <c r="AD271" s="117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3.5">
      <c r="B272" s="274" t="s">
        <v>33</v>
      </c>
      <c r="C272" s="275"/>
      <c r="D272" s="28" t="s">
        <v>34</v>
      </c>
      <c r="E272" s="29"/>
      <c r="F272" s="30"/>
      <c r="G272" s="30"/>
      <c r="H272" s="31"/>
      <c r="I272" s="115">
        <f>I273+I274</f>
        <v>0</v>
      </c>
      <c r="J272" s="116"/>
      <c r="K272" s="117"/>
      <c r="L272" s="115">
        <f>L273+L274</f>
        <v>28</v>
      </c>
      <c r="M272" s="116"/>
      <c r="N272" s="117"/>
      <c r="O272" s="115">
        <f>O273+O274</f>
        <v>64</v>
      </c>
      <c r="P272" s="116"/>
      <c r="Q272" s="117"/>
      <c r="R272" s="115">
        <f>R273+R274</f>
        <v>76</v>
      </c>
      <c r="S272" s="116"/>
      <c r="T272" s="117"/>
      <c r="U272" s="115">
        <f>U273+U274</f>
        <v>92</v>
      </c>
      <c r="V272" s="116"/>
      <c r="W272" s="117"/>
      <c r="X272" s="115">
        <f>X273+X274</f>
        <v>101</v>
      </c>
      <c r="Y272" s="116"/>
      <c r="Z272" s="117"/>
      <c r="AA272" s="115">
        <f t="shared" si="3"/>
        <v>361</v>
      </c>
      <c r="AB272" s="116"/>
      <c r="AC272" s="116"/>
      <c r="AD272" s="117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3.5">
      <c r="B273" s="276"/>
      <c r="C273" s="277"/>
      <c r="D273" s="20" t="s">
        <v>50</v>
      </c>
      <c r="E273" s="21"/>
      <c r="F273" s="22"/>
      <c r="G273" s="22"/>
      <c r="H273" s="23"/>
      <c r="I273" s="100">
        <v>0</v>
      </c>
      <c r="J273" s="101"/>
      <c r="K273" s="102"/>
      <c r="L273" s="100">
        <v>3</v>
      </c>
      <c r="M273" s="101"/>
      <c r="N273" s="102"/>
      <c r="O273" s="100">
        <v>14</v>
      </c>
      <c r="P273" s="101"/>
      <c r="Q273" s="102"/>
      <c r="R273" s="100">
        <v>11</v>
      </c>
      <c r="S273" s="101"/>
      <c r="T273" s="102"/>
      <c r="U273" s="100">
        <v>12</v>
      </c>
      <c r="V273" s="101"/>
      <c r="W273" s="102"/>
      <c r="X273" s="100">
        <v>11</v>
      </c>
      <c r="Y273" s="101"/>
      <c r="Z273" s="102"/>
      <c r="AA273" s="100">
        <f t="shared" si="3"/>
        <v>51</v>
      </c>
      <c r="AB273" s="101"/>
      <c r="AC273" s="101"/>
      <c r="AD273" s="102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3.5">
      <c r="B274" s="276"/>
      <c r="C274" s="277"/>
      <c r="D274" s="20" t="s">
        <v>51</v>
      </c>
      <c r="E274" s="21"/>
      <c r="F274" s="22"/>
      <c r="G274" s="22"/>
      <c r="H274" s="23"/>
      <c r="I274" s="100">
        <v>0</v>
      </c>
      <c r="J274" s="101"/>
      <c r="K274" s="102"/>
      <c r="L274" s="100">
        <v>25</v>
      </c>
      <c r="M274" s="101"/>
      <c r="N274" s="102"/>
      <c r="O274" s="100">
        <v>50</v>
      </c>
      <c r="P274" s="101"/>
      <c r="Q274" s="102"/>
      <c r="R274" s="100">
        <v>65</v>
      </c>
      <c r="S274" s="101"/>
      <c r="T274" s="102"/>
      <c r="U274" s="100">
        <v>80</v>
      </c>
      <c r="V274" s="101"/>
      <c r="W274" s="102"/>
      <c r="X274" s="100">
        <v>90</v>
      </c>
      <c r="Y274" s="101"/>
      <c r="Z274" s="102"/>
      <c r="AA274" s="100">
        <f t="shared" si="3"/>
        <v>310</v>
      </c>
      <c r="AB274" s="101"/>
      <c r="AC274" s="101"/>
      <c r="AD274" s="102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3.5">
      <c r="B275" s="276"/>
      <c r="C275" s="277"/>
      <c r="D275" s="24" t="s">
        <v>35</v>
      </c>
      <c r="E275" s="25"/>
      <c r="F275" s="26"/>
      <c r="G275" s="26"/>
      <c r="H275" s="27"/>
      <c r="I275" s="103">
        <v>0</v>
      </c>
      <c r="J275" s="104"/>
      <c r="K275" s="105"/>
      <c r="L275" s="103">
        <v>1</v>
      </c>
      <c r="M275" s="104"/>
      <c r="N275" s="105"/>
      <c r="O275" s="103">
        <v>0</v>
      </c>
      <c r="P275" s="104"/>
      <c r="Q275" s="105"/>
      <c r="R275" s="103">
        <v>1</v>
      </c>
      <c r="S275" s="104"/>
      <c r="T275" s="105"/>
      <c r="U275" s="103">
        <v>1</v>
      </c>
      <c r="V275" s="104"/>
      <c r="W275" s="105"/>
      <c r="X275" s="103">
        <v>1</v>
      </c>
      <c r="Y275" s="104"/>
      <c r="Z275" s="105"/>
      <c r="AA275" s="103">
        <f t="shared" si="3"/>
        <v>4</v>
      </c>
      <c r="AB275" s="104"/>
      <c r="AC275" s="104"/>
      <c r="AD275" s="105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4.25" thickBot="1">
      <c r="B276" s="280"/>
      <c r="C276" s="281"/>
      <c r="D276" s="90" t="s">
        <v>49</v>
      </c>
      <c r="E276" s="91"/>
      <c r="F276" s="91"/>
      <c r="G276" s="91"/>
      <c r="H276" s="121"/>
      <c r="I276" s="190">
        <f>I272+I275</f>
        <v>0</v>
      </c>
      <c r="J276" s="191"/>
      <c r="K276" s="192"/>
      <c r="L276" s="190">
        <f>L272+L275</f>
        <v>29</v>
      </c>
      <c r="M276" s="191"/>
      <c r="N276" s="192"/>
      <c r="O276" s="190">
        <f>O272+O275</f>
        <v>64</v>
      </c>
      <c r="P276" s="191"/>
      <c r="Q276" s="192"/>
      <c r="R276" s="190">
        <f>R272+R275</f>
        <v>77</v>
      </c>
      <c r="S276" s="191"/>
      <c r="T276" s="192"/>
      <c r="U276" s="190">
        <f>U272+U275</f>
        <v>93</v>
      </c>
      <c r="V276" s="191"/>
      <c r="W276" s="192"/>
      <c r="X276" s="190">
        <f>X272+X275</f>
        <v>102</v>
      </c>
      <c r="Y276" s="191"/>
      <c r="Z276" s="192"/>
      <c r="AA276" s="190">
        <f t="shared" si="3"/>
        <v>365</v>
      </c>
      <c r="AB276" s="191"/>
      <c r="AC276" s="191"/>
      <c r="AD276" s="192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4.25" thickTop="1">
      <c r="B277" s="276" t="s">
        <v>59</v>
      </c>
      <c r="C277" s="277"/>
      <c r="D277" s="28" t="s">
        <v>34</v>
      </c>
      <c r="E277" s="29"/>
      <c r="F277" s="30"/>
      <c r="G277" s="30"/>
      <c r="H277" s="31"/>
      <c r="I277" s="109">
        <f>I242+I247+I252+I257+I262+I267+I272</f>
        <v>2031</v>
      </c>
      <c r="J277" s="110"/>
      <c r="K277" s="111"/>
      <c r="L277" s="109">
        <f>L242+L247+L252+L257+L262+L267+L272</f>
        <v>5312</v>
      </c>
      <c r="M277" s="110"/>
      <c r="N277" s="111"/>
      <c r="O277" s="109">
        <f>O242+O247+O252+O257+O262+O267+O272</f>
        <v>2527</v>
      </c>
      <c r="P277" s="110"/>
      <c r="Q277" s="111"/>
      <c r="R277" s="109">
        <f>R242+R247+R252+R257+R262+R267+R272</f>
        <v>1992</v>
      </c>
      <c r="S277" s="110"/>
      <c r="T277" s="111"/>
      <c r="U277" s="109">
        <f>U242+U247+U252+U257+U262+U267+U272</f>
        <v>1776</v>
      </c>
      <c r="V277" s="110"/>
      <c r="W277" s="111"/>
      <c r="X277" s="109">
        <f>X242+X247+X252+X257+X262+X267+X272</f>
        <v>1576</v>
      </c>
      <c r="Y277" s="110"/>
      <c r="Z277" s="111"/>
      <c r="AA277" s="109">
        <f>SUM(I277:Z277)</f>
        <v>15214</v>
      </c>
      <c r="AB277" s="110"/>
      <c r="AC277" s="110"/>
      <c r="AD277" s="111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3.5">
      <c r="B278" s="276"/>
      <c r="C278" s="277"/>
      <c r="D278" s="20" t="s">
        <v>50</v>
      </c>
      <c r="E278" s="21"/>
      <c r="F278" s="22"/>
      <c r="G278" s="22"/>
      <c r="H278" s="23"/>
      <c r="I278" s="109">
        <f>I243+I248+I253+I258+I263+I268+I273</f>
        <v>553</v>
      </c>
      <c r="J278" s="110"/>
      <c r="K278" s="111"/>
      <c r="L278" s="109">
        <f>L243+L248+L253+L258+L263+L268+L273</f>
        <v>1232</v>
      </c>
      <c r="M278" s="110"/>
      <c r="N278" s="111"/>
      <c r="O278" s="109">
        <f>O243+O248+O253+O258+O263+O268+O273</f>
        <v>581</v>
      </c>
      <c r="P278" s="110"/>
      <c r="Q278" s="111"/>
      <c r="R278" s="109">
        <f>R243+R248+R253+R258+R263+R268+R273</f>
        <v>377</v>
      </c>
      <c r="S278" s="110"/>
      <c r="T278" s="111"/>
      <c r="U278" s="109">
        <f>U243+U248+U253+U258+U263+U268+U273</f>
        <v>361</v>
      </c>
      <c r="V278" s="110"/>
      <c r="W278" s="111"/>
      <c r="X278" s="109">
        <f>X243+X248+X253+X258+X263+X268+X273</f>
        <v>299</v>
      </c>
      <c r="Y278" s="110"/>
      <c r="Z278" s="111"/>
      <c r="AA278" s="100">
        <f>SUM(I278:Z278)</f>
        <v>3403</v>
      </c>
      <c r="AB278" s="101"/>
      <c r="AC278" s="101"/>
      <c r="AD278" s="102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3.5">
      <c r="B279" s="276"/>
      <c r="C279" s="277"/>
      <c r="D279" s="20" t="s">
        <v>51</v>
      </c>
      <c r="E279" s="21"/>
      <c r="F279" s="22"/>
      <c r="G279" s="22"/>
      <c r="H279" s="23"/>
      <c r="I279" s="109">
        <f>I244+I249+I254+I259+I264+I269+I274</f>
        <v>1478</v>
      </c>
      <c r="J279" s="110"/>
      <c r="K279" s="111"/>
      <c r="L279" s="109">
        <f>L244+L249+L254+L259+L264+L269+L274</f>
        <v>4080</v>
      </c>
      <c r="M279" s="110"/>
      <c r="N279" s="111"/>
      <c r="O279" s="109">
        <f>O244+O249+O254+O259+O264+O269+O274</f>
        <v>1946</v>
      </c>
      <c r="P279" s="110"/>
      <c r="Q279" s="111"/>
      <c r="R279" s="109">
        <f>R244+R249+R254+R259+R264+R269+R274</f>
        <v>1615</v>
      </c>
      <c r="S279" s="110"/>
      <c r="T279" s="111"/>
      <c r="U279" s="109">
        <f>U244+U249+U254+U259+U264+U269+U274</f>
        <v>1415</v>
      </c>
      <c r="V279" s="110"/>
      <c r="W279" s="111"/>
      <c r="X279" s="109">
        <f>X244+X249+X254+X259+X264+X269+X274</f>
        <v>1277</v>
      </c>
      <c r="Y279" s="110"/>
      <c r="Z279" s="111"/>
      <c r="AA279" s="100">
        <f t="shared" si="3"/>
        <v>11811</v>
      </c>
      <c r="AB279" s="101"/>
      <c r="AC279" s="101"/>
      <c r="AD279" s="102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3.5">
      <c r="B280" s="276"/>
      <c r="C280" s="277"/>
      <c r="D280" s="32" t="s">
        <v>35</v>
      </c>
      <c r="E280" s="33"/>
      <c r="F280" s="34"/>
      <c r="G280" s="34"/>
      <c r="H280" s="35"/>
      <c r="I280" s="109">
        <f>I245+I250+I255+I260+I265+I270+I275</f>
        <v>33</v>
      </c>
      <c r="J280" s="110"/>
      <c r="K280" s="111"/>
      <c r="L280" s="109">
        <f>L245+L250+L255+L260+L265+L270+L275</f>
        <v>167</v>
      </c>
      <c r="M280" s="110"/>
      <c r="N280" s="111"/>
      <c r="O280" s="109">
        <f>O245+O250+O255+O260+O265+O270+O275</f>
        <v>120</v>
      </c>
      <c r="P280" s="110"/>
      <c r="Q280" s="111"/>
      <c r="R280" s="109">
        <f>R245+R250+R255+R260+R265+R270+R275</f>
        <v>107</v>
      </c>
      <c r="S280" s="110"/>
      <c r="T280" s="111"/>
      <c r="U280" s="109">
        <f>U245+U250+U255+U260+U265+U270+U275</f>
        <v>84</v>
      </c>
      <c r="V280" s="110"/>
      <c r="W280" s="111"/>
      <c r="X280" s="109">
        <f>X245+X250+X255+X260+X265+X270+X275</f>
        <v>85</v>
      </c>
      <c r="Y280" s="110"/>
      <c r="Z280" s="111"/>
      <c r="AA280" s="103">
        <f t="shared" si="3"/>
        <v>596</v>
      </c>
      <c r="AB280" s="104"/>
      <c r="AC280" s="104"/>
      <c r="AD280" s="105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3.5">
      <c r="B281" s="278"/>
      <c r="C281" s="279"/>
      <c r="D281" s="138" t="s">
        <v>63</v>
      </c>
      <c r="E281" s="139"/>
      <c r="F281" s="139"/>
      <c r="G281" s="139"/>
      <c r="H281" s="140"/>
      <c r="I281" s="94">
        <f>I277+I280</f>
        <v>2064</v>
      </c>
      <c r="J281" s="95"/>
      <c r="K281" s="96"/>
      <c r="L281" s="94">
        <f>L277+L280</f>
        <v>5479</v>
      </c>
      <c r="M281" s="95"/>
      <c r="N281" s="96"/>
      <c r="O281" s="94">
        <f>O277+O280</f>
        <v>2647</v>
      </c>
      <c r="P281" s="95"/>
      <c r="Q281" s="96"/>
      <c r="R281" s="94">
        <f>R277+R280</f>
        <v>2099</v>
      </c>
      <c r="S281" s="95"/>
      <c r="T281" s="96"/>
      <c r="U281" s="94">
        <f>U277+U280</f>
        <v>1860</v>
      </c>
      <c r="V281" s="95"/>
      <c r="W281" s="96"/>
      <c r="X281" s="94">
        <f>X277+X280</f>
        <v>1661</v>
      </c>
      <c r="Y281" s="95"/>
      <c r="Z281" s="96"/>
      <c r="AA281" s="94">
        <f>SUM(I281:Z281)</f>
        <v>15810</v>
      </c>
      <c r="AB281" s="95"/>
      <c r="AC281" s="95"/>
      <c r="AD281" s="96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34:49" ht="13.5"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34:49" ht="13.5"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34:49" ht="13.5"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34:49" ht="13.5"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34:49" ht="13.5"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34:49" ht="13.5"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34:49" ht="13.5"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34:49" ht="13.5"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40:52" ht="13.5"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40:52" ht="13.5"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40:52" ht="13.5"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40:52" ht="13.5"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40:52" ht="13.5"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40:52" ht="13.5"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40:52" ht="13.5"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40:52" ht="13.5"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40:52" s="1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1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1" customFormat="1" ht="1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1" customFormat="1" ht="1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3" customFormat="1" ht="16.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3" customFormat="1" ht="16.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3" customFormat="1" ht="16.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3" customFormat="1" ht="16.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40:52" s="3" customFormat="1" ht="16.5" customHeight="1"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40:52" s="3" customFormat="1" ht="16.5" customHeight="1"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40:52" s="3" customFormat="1" ht="16.5" customHeight="1"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40:52" s="3" customFormat="1" ht="16.5" customHeight="1"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40:52" s="3" customFormat="1" ht="16.5" customHeight="1"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40:52" s="3" customFormat="1" ht="16.5" customHeight="1"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40:52" s="3" customFormat="1" ht="16.5" customHeight="1"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40:52" s="3" customFormat="1" ht="16.5" customHeight="1"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40:52" s="3" customFormat="1" ht="16.5" customHeight="1"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40:52" s="3" customFormat="1" ht="16.5" customHeight="1"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40:52" s="1" customFormat="1" ht="20.25" customHeight="1"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40:52" s="1" customFormat="1" ht="20.25" customHeight="1"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40:52" s="1" customFormat="1" ht="20.25" customHeight="1"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40:52" s="1" customFormat="1" ht="20.25" customHeight="1"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</sheetData>
  <mergeCells count="1209">
    <mergeCell ref="B174:D175"/>
    <mergeCell ref="E174:I175"/>
    <mergeCell ref="J174:N175"/>
    <mergeCell ref="O174:S175"/>
    <mergeCell ref="T174:X175"/>
    <mergeCell ref="Y174:AC175"/>
    <mergeCell ref="T168:X169"/>
    <mergeCell ref="Y168:AC169"/>
    <mergeCell ref="T170:X171"/>
    <mergeCell ref="T172:X173"/>
    <mergeCell ref="O59:Q59"/>
    <mergeCell ref="R59:T59"/>
    <mergeCell ref="X124:Z124"/>
    <mergeCell ref="R112:T112"/>
    <mergeCell ref="R109:T109"/>
    <mergeCell ref="O110:Q110"/>
    <mergeCell ref="O66:Q66"/>
    <mergeCell ref="O109:Q109"/>
    <mergeCell ref="X93:Z93"/>
    <mergeCell ref="X115:Z115"/>
    <mergeCell ref="AA83:AD83"/>
    <mergeCell ref="AA90:AD90"/>
    <mergeCell ref="B168:D169"/>
    <mergeCell ref="E168:I169"/>
    <mergeCell ref="J168:N169"/>
    <mergeCell ref="O168:S169"/>
    <mergeCell ref="D124:H124"/>
    <mergeCell ref="O113:Q113"/>
    <mergeCell ref="I109:K109"/>
    <mergeCell ref="L109:N109"/>
    <mergeCell ref="I58:K58"/>
    <mergeCell ref="L58:N58"/>
    <mergeCell ref="O58:Q58"/>
    <mergeCell ref="R58:T58"/>
    <mergeCell ref="U56:W56"/>
    <mergeCell ref="X56:Z56"/>
    <mergeCell ref="AA56:AD56"/>
    <mergeCell ref="U59:W59"/>
    <mergeCell ref="X59:Z59"/>
    <mergeCell ref="AA57:AD57"/>
    <mergeCell ref="U58:W58"/>
    <mergeCell ref="X58:Z58"/>
    <mergeCell ref="AA58:AD58"/>
    <mergeCell ref="AA59:AD59"/>
    <mergeCell ref="I56:K56"/>
    <mergeCell ref="L56:N56"/>
    <mergeCell ref="O56:Q56"/>
    <mergeCell ref="R56:T56"/>
    <mergeCell ref="B55:C59"/>
    <mergeCell ref="I55:K55"/>
    <mergeCell ref="L55:N55"/>
    <mergeCell ref="O55:Q55"/>
    <mergeCell ref="I57:K57"/>
    <mergeCell ref="L57:N57"/>
    <mergeCell ref="O57:Q57"/>
    <mergeCell ref="D59:H59"/>
    <mergeCell ref="I59:K59"/>
    <mergeCell ref="L59:N59"/>
    <mergeCell ref="W18:Z18"/>
    <mergeCell ref="G18:J18"/>
    <mergeCell ref="K18:N18"/>
    <mergeCell ref="O18:R18"/>
    <mergeCell ref="S18:V18"/>
    <mergeCell ref="A9:F9"/>
    <mergeCell ref="A8:F8"/>
    <mergeCell ref="A3:F3"/>
    <mergeCell ref="A4:F4"/>
    <mergeCell ref="A5:F5"/>
    <mergeCell ref="A6:F6"/>
    <mergeCell ref="A7:F7"/>
    <mergeCell ref="S19:V19"/>
    <mergeCell ref="W19:Z19"/>
    <mergeCell ref="A22:A33"/>
    <mergeCell ref="O33:R33"/>
    <mergeCell ref="W32:Z32"/>
    <mergeCell ref="B33:F33"/>
    <mergeCell ref="W33:Z33"/>
    <mergeCell ref="B32:F32"/>
    <mergeCell ref="G32:J32"/>
    <mergeCell ref="K32:N32"/>
    <mergeCell ref="I65:K65"/>
    <mergeCell ref="R66:T66"/>
    <mergeCell ref="X66:Z66"/>
    <mergeCell ref="U65:W65"/>
    <mergeCell ref="U66:W66"/>
    <mergeCell ref="L65:N65"/>
    <mergeCell ref="O65:Q65"/>
    <mergeCell ref="R65:T65"/>
    <mergeCell ref="I66:K66"/>
    <mergeCell ref="L66:N66"/>
    <mergeCell ref="B277:C281"/>
    <mergeCell ref="D281:H281"/>
    <mergeCell ref="I281:K281"/>
    <mergeCell ref="L281:N281"/>
    <mergeCell ref="I279:K279"/>
    <mergeCell ref="L279:N279"/>
    <mergeCell ref="L278:N278"/>
    <mergeCell ref="I280:K280"/>
    <mergeCell ref="L280:N280"/>
    <mergeCell ref="O274:Q274"/>
    <mergeCell ref="R274:T274"/>
    <mergeCell ref="R277:T277"/>
    <mergeCell ref="L274:N274"/>
    <mergeCell ref="O277:Q277"/>
    <mergeCell ref="L276:N276"/>
    <mergeCell ref="L275:N275"/>
    <mergeCell ref="D271:H271"/>
    <mergeCell ref="B272:C276"/>
    <mergeCell ref="I268:K268"/>
    <mergeCell ref="I270:K270"/>
    <mergeCell ref="I272:K272"/>
    <mergeCell ref="I276:K276"/>
    <mergeCell ref="D276:H276"/>
    <mergeCell ref="I274:K274"/>
    <mergeCell ref="I271:K271"/>
    <mergeCell ref="B267:C271"/>
    <mergeCell ref="B257:C261"/>
    <mergeCell ref="D261:H261"/>
    <mergeCell ref="B262:C266"/>
    <mergeCell ref="L265:N265"/>
    <mergeCell ref="D266:H266"/>
    <mergeCell ref="I265:K265"/>
    <mergeCell ref="I263:K263"/>
    <mergeCell ref="I261:K261"/>
    <mergeCell ref="L261:N261"/>
    <mergeCell ref="L263:N263"/>
    <mergeCell ref="B247:C251"/>
    <mergeCell ref="D251:H251"/>
    <mergeCell ref="B252:C256"/>
    <mergeCell ref="L255:N255"/>
    <mergeCell ref="D256:H256"/>
    <mergeCell ref="I255:K255"/>
    <mergeCell ref="L249:N249"/>
    <mergeCell ref="L251:N251"/>
    <mergeCell ref="I247:K247"/>
    <mergeCell ref="L247:N247"/>
    <mergeCell ref="B242:C246"/>
    <mergeCell ref="AA242:AD242"/>
    <mergeCell ref="AA243:AD243"/>
    <mergeCell ref="AA244:AD244"/>
    <mergeCell ref="L245:N245"/>
    <mergeCell ref="D246:H246"/>
    <mergeCell ref="U243:W243"/>
    <mergeCell ref="L242:N242"/>
    <mergeCell ref="O242:Q242"/>
    <mergeCell ref="R242:T242"/>
    <mergeCell ref="B241:E241"/>
    <mergeCell ref="AA240:AD241"/>
    <mergeCell ref="D99:H99"/>
    <mergeCell ref="L122:N122"/>
    <mergeCell ref="I117:K117"/>
    <mergeCell ref="L117:N117"/>
    <mergeCell ref="D119:H119"/>
    <mergeCell ref="I103:K103"/>
    <mergeCell ref="D104:H104"/>
    <mergeCell ref="D129:H129"/>
    <mergeCell ref="G33:J33"/>
    <mergeCell ref="K33:N33"/>
    <mergeCell ref="S33:V33"/>
    <mergeCell ref="E240:H240"/>
    <mergeCell ref="U124:W124"/>
    <mergeCell ref="I68:K68"/>
    <mergeCell ref="D94:H94"/>
    <mergeCell ref="D109:H109"/>
    <mergeCell ref="I94:K94"/>
    <mergeCell ref="L94:N94"/>
    <mergeCell ref="W31:Z31"/>
    <mergeCell ref="S32:V32"/>
    <mergeCell ref="O30:R30"/>
    <mergeCell ref="S30:V30"/>
    <mergeCell ref="W30:Z30"/>
    <mergeCell ref="O31:R31"/>
    <mergeCell ref="S31:V31"/>
    <mergeCell ref="O32:R32"/>
    <mergeCell ref="B29:F29"/>
    <mergeCell ref="G29:J29"/>
    <mergeCell ref="O29:R29"/>
    <mergeCell ref="S29:V29"/>
    <mergeCell ref="B28:F28"/>
    <mergeCell ref="G28:J28"/>
    <mergeCell ref="K28:N28"/>
    <mergeCell ref="O28:R28"/>
    <mergeCell ref="O27:R27"/>
    <mergeCell ref="S27:V27"/>
    <mergeCell ref="W25:Z25"/>
    <mergeCell ref="O26:R26"/>
    <mergeCell ref="S26:V26"/>
    <mergeCell ref="W27:Z27"/>
    <mergeCell ref="S28:V28"/>
    <mergeCell ref="W28:Z28"/>
    <mergeCell ref="W29:Z29"/>
    <mergeCell ref="W24:Z24"/>
    <mergeCell ref="W26:Z26"/>
    <mergeCell ref="S24:V24"/>
    <mergeCell ref="S25:V25"/>
    <mergeCell ref="B25:F25"/>
    <mergeCell ref="G25:J25"/>
    <mergeCell ref="K25:N25"/>
    <mergeCell ref="O25:R25"/>
    <mergeCell ref="O24:R24"/>
    <mergeCell ref="K20:N20"/>
    <mergeCell ref="G22:J22"/>
    <mergeCell ref="K22:N22"/>
    <mergeCell ref="G24:J24"/>
    <mergeCell ref="K24:N24"/>
    <mergeCell ref="G23:J23"/>
    <mergeCell ref="O23:R23"/>
    <mergeCell ref="K23:N23"/>
    <mergeCell ref="O20:R20"/>
    <mergeCell ref="AE95:AH95"/>
    <mergeCell ref="AA96:AD96"/>
    <mergeCell ref="X94:Z94"/>
    <mergeCell ref="AA94:AD94"/>
    <mergeCell ref="AA95:AD95"/>
    <mergeCell ref="X95:Z95"/>
    <mergeCell ref="D114:H114"/>
    <mergeCell ref="I113:K113"/>
    <mergeCell ref="AA124:AD124"/>
    <mergeCell ref="AA114:AD114"/>
    <mergeCell ref="AA121:AD121"/>
    <mergeCell ref="U121:W121"/>
    <mergeCell ref="U120:W120"/>
    <mergeCell ref="I122:K122"/>
    <mergeCell ref="I121:K121"/>
    <mergeCell ref="AA119:AD119"/>
    <mergeCell ref="AA112:AD112"/>
    <mergeCell ref="AA113:AD113"/>
    <mergeCell ref="AA76:AD76"/>
    <mergeCell ref="AA105:AD105"/>
    <mergeCell ref="AA98:AD98"/>
    <mergeCell ref="AA99:AD99"/>
    <mergeCell ref="AA100:AD100"/>
    <mergeCell ref="AA103:AD103"/>
    <mergeCell ref="AA93:AD93"/>
    <mergeCell ref="AA97:AD97"/>
    <mergeCell ref="AA82:AD82"/>
    <mergeCell ref="X81:Z81"/>
    <mergeCell ref="AA81:AD81"/>
    <mergeCell ref="AA79:AD79"/>
    <mergeCell ref="X82:Z82"/>
    <mergeCell ref="X80:Z80"/>
    <mergeCell ref="AA80:AD80"/>
    <mergeCell ref="X79:Z79"/>
    <mergeCell ref="U114:W114"/>
    <mergeCell ref="X114:Z114"/>
    <mergeCell ref="X100:Z100"/>
    <mergeCell ref="I102:K102"/>
    <mergeCell ref="X112:Z112"/>
    <mergeCell ref="X101:Z101"/>
    <mergeCell ref="I104:K104"/>
    <mergeCell ref="R104:T104"/>
    <mergeCell ref="U104:W104"/>
    <mergeCell ref="X104:Z104"/>
    <mergeCell ref="L92:N92"/>
    <mergeCell ref="U96:W96"/>
    <mergeCell ref="X96:Z96"/>
    <mergeCell ref="X97:Z97"/>
    <mergeCell ref="R92:T92"/>
    <mergeCell ref="X99:Z99"/>
    <mergeCell ref="X98:Z98"/>
    <mergeCell ref="O94:Q94"/>
    <mergeCell ref="L115:N115"/>
    <mergeCell ref="R97:T97"/>
    <mergeCell ref="U97:W97"/>
    <mergeCell ref="U98:W98"/>
    <mergeCell ref="R100:T100"/>
    <mergeCell ref="U100:W100"/>
    <mergeCell ref="X113:Z113"/>
    <mergeCell ref="I90:K90"/>
    <mergeCell ref="L112:N112"/>
    <mergeCell ref="I93:K93"/>
    <mergeCell ref="L93:N93"/>
    <mergeCell ref="I99:K99"/>
    <mergeCell ref="I110:K110"/>
    <mergeCell ref="I112:K112"/>
    <mergeCell ref="I100:K100"/>
    <mergeCell ref="I92:K92"/>
    <mergeCell ref="I98:K98"/>
    <mergeCell ref="O120:Q120"/>
    <mergeCell ref="O121:Q121"/>
    <mergeCell ref="L99:N99"/>
    <mergeCell ref="L102:N102"/>
    <mergeCell ref="L104:N104"/>
    <mergeCell ref="O104:Q104"/>
    <mergeCell ref="L110:N110"/>
    <mergeCell ref="L113:N113"/>
    <mergeCell ref="O117:Q117"/>
    <mergeCell ref="L83:N83"/>
    <mergeCell ref="L84:N84"/>
    <mergeCell ref="L82:N82"/>
    <mergeCell ref="R95:T95"/>
    <mergeCell ref="O92:Q92"/>
    <mergeCell ref="R93:T93"/>
    <mergeCell ref="R94:T94"/>
    <mergeCell ref="L89:N89"/>
    <mergeCell ref="L95:N95"/>
    <mergeCell ref="O95:Q95"/>
    <mergeCell ref="I81:K81"/>
    <mergeCell ref="L81:N81"/>
    <mergeCell ref="O97:Q97"/>
    <mergeCell ref="O99:Q99"/>
    <mergeCell ref="L85:N85"/>
    <mergeCell ref="O85:Q85"/>
    <mergeCell ref="I96:K96"/>
    <mergeCell ref="O96:Q96"/>
    <mergeCell ref="I97:K97"/>
    <mergeCell ref="L96:N96"/>
    <mergeCell ref="D89:H89"/>
    <mergeCell ref="D84:H84"/>
    <mergeCell ref="I82:K82"/>
    <mergeCell ref="I83:K83"/>
    <mergeCell ref="I84:K84"/>
    <mergeCell ref="I87:K87"/>
    <mergeCell ref="I86:K86"/>
    <mergeCell ref="I88:K88"/>
    <mergeCell ref="I85:K85"/>
    <mergeCell ref="I89:K89"/>
    <mergeCell ref="D79:H79"/>
    <mergeCell ref="I75:K75"/>
    <mergeCell ref="L75:N75"/>
    <mergeCell ref="L79:N79"/>
    <mergeCell ref="I76:K76"/>
    <mergeCell ref="L76:N76"/>
    <mergeCell ref="I77:K77"/>
    <mergeCell ref="L77:N77"/>
    <mergeCell ref="I78:K78"/>
    <mergeCell ref="L78:N78"/>
    <mergeCell ref="D74:H74"/>
    <mergeCell ref="I74:K74"/>
    <mergeCell ref="L74:N74"/>
    <mergeCell ref="K29:N29"/>
    <mergeCell ref="B31:F31"/>
    <mergeCell ref="G31:J31"/>
    <mergeCell ref="K31:N31"/>
    <mergeCell ref="B30:F30"/>
    <mergeCell ref="G30:J30"/>
    <mergeCell ref="K30:N30"/>
    <mergeCell ref="B60:C64"/>
    <mergeCell ref="I53:K54"/>
    <mergeCell ref="B72:C72"/>
    <mergeCell ref="I62:K62"/>
    <mergeCell ref="I64:K64"/>
    <mergeCell ref="I60:K60"/>
    <mergeCell ref="I61:K61"/>
    <mergeCell ref="I63:K63"/>
    <mergeCell ref="I70:K70"/>
    <mergeCell ref="I72:K72"/>
    <mergeCell ref="B54:E54"/>
    <mergeCell ref="E53:H53"/>
    <mergeCell ref="K14:Z14"/>
    <mergeCell ref="A17:F17"/>
    <mergeCell ref="A20:F20"/>
    <mergeCell ref="A19:F19"/>
    <mergeCell ref="G19:J19"/>
    <mergeCell ref="K19:N19"/>
    <mergeCell ref="O19:R19"/>
    <mergeCell ref="S20:V20"/>
    <mergeCell ref="B24:F24"/>
    <mergeCell ref="A18:F18"/>
    <mergeCell ref="A21:F21"/>
    <mergeCell ref="W15:Z16"/>
    <mergeCell ref="W20:Z20"/>
    <mergeCell ref="W23:Z23"/>
    <mergeCell ref="O22:R22"/>
    <mergeCell ref="S22:V22"/>
    <mergeCell ref="W22:Z22"/>
    <mergeCell ref="W21:Z21"/>
    <mergeCell ref="S15:V16"/>
    <mergeCell ref="X63:Z63"/>
    <mergeCell ref="X64:Z64"/>
    <mergeCell ref="G26:J26"/>
    <mergeCell ref="K26:N26"/>
    <mergeCell ref="G27:J27"/>
    <mergeCell ref="K27:N27"/>
    <mergeCell ref="S23:V23"/>
    <mergeCell ref="G20:J20"/>
    <mergeCell ref="U64:W64"/>
    <mergeCell ref="G14:J16"/>
    <mergeCell ref="K15:N16"/>
    <mergeCell ref="O15:R16"/>
    <mergeCell ref="I73:K73"/>
    <mergeCell ref="D64:H64"/>
    <mergeCell ref="B26:F26"/>
    <mergeCell ref="B27:F27"/>
    <mergeCell ref="B14:F16"/>
    <mergeCell ref="B22:F22"/>
    <mergeCell ref="B23:F23"/>
    <mergeCell ref="X247:Z247"/>
    <mergeCell ref="I249:K249"/>
    <mergeCell ref="I244:K244"/>
    <mergeCell ref="L244:N244"/>
    <mergeCell ref="O244:Q244"/>
    <mergeCell ref="R244:T244"/>
    <mergeCell ref="U244:W244"/>
    <mergeCell ref="X244:Z244"/>
    <mergeCell ref="I245:K245"/>
    <mergeCell ref="U249:W249"/>
    <mergeCell ref="X249:Z249"/>
    <mergeCell ref="I253:K253"/>
    <mergeCell ref="L253:N253"/>
    <mergeCell ref="O253:Q253"/>
    <mergeCell ref="AP194:AQ195"/>
    <mergeCell ref="AP196:AQ197"/>
    <mergeCell ref="AH172:AI173"/>
    <mergeCell ref="AJ172:AL173"/>
    <mergeCell ref="AH180:AI181"/>
    <mergeCell ref="AJ180:AL181"/>
    <mergeCell ref="AJ186:AL187"/>
    <mergeCell ref="AP192:AQ193"/>
    <mergeCell ref="AH190:AI191"/>
    <mergeCell ref="AJ196:AL197"/>
    <mergeCell ref="AA246:AD246"/>
    <mergeCell ref="T198:X199"/>
    <mergeCell ref="AA249:AD249"/>
    <mergeCell ref="R250:T250"/>
    <mergeCell ref="U250:W250"/>
    <mergeCell ref="X250:Z250"/>
    <mergeCell ref="AA250:AD250"/>
    <mergeCell ref="R243:T243"/>
    <mergeCell ref="R247:T247"/>
    <mergeCell ref="R249:T249"/>
    <mergeCell ref="AJ194:AL195"/>
    <mergeCell ref="AM194:AO195"/>
    <mergeCell ref="U247:W247"/>
    <mergeCell ref="AH192:AI193"/>
    <mergeCell ref="AH194:AI195"/>
    <mergeCell ref="AH196:AI197"/>
    <mergeCell ref="U245:W245"/>
    <mergeCell ref="X245:Z245"/>
    <mergeCell ref="U246:W246"/>
    <mergeCell ref="X246:Z246"/>
    <mergeCell ref="AP186:AQ187"/>
    <mergeCell ref="AJ190:AL191"/>
    <mergeCell ref="AM190:AO191"/>
    <mergeCell ref="AP190:AQ191"/>
    <mergeCell ref="AP188:AQ189"/>
    <mergeCell ref="AJ188:AL189"/>
    <mergeCell ref="AM188:AO189"/>
    <mergeCell ref="U259:W259"/>
    <mergeCell ref="O251:Q251"/>
    <mergeCell ref="R251:T251"/>
    <mergeCell ref="U251:W251"/>
    <mergeCell ref="U253:W253"/>
    <mergeCell ref="U257:W257"/>
    <mergeCell ref="R259:T259"/>
    <mergeCell ref="R257:T257"/>
    <mergeCell ref="R261:T261"/>
    <mergeCell ref="I240:K241"/>
    <mergeCell ref="L240:N241"/>
    <mergeCell ref="O240:Q241"/>
    <mergeCell ref="O249:Q249"/>
    <mergeCell ref="I256:K256"/>
    <mergeCell ref="O259:Q259"/>
    <mergeCell ref="I250:K250"/>
    <mergeCell ref="O257:Q257"/>
    <mergeCell ref="I251:K251"/>
    <mergeCell ref="AP182:AQ183"/>
    <mergeCell ref="AM182:AO183"/>
    <mergeCell ref="L268:N268"/>
    <mergeCell ref="O268:Q268"/>
    <mergeCell ref="O247:Q247"/>
    <mergeCell ref="AH182:AI183"/>
    <mergeCell ref="U255:W255"/>
    <mergeCell ref="L256:N256"/>
    <mergeCell ref="O256:Q256"/>
    <mergeCell ref="R256:T256"/>
    <mergeCell ref="AP170:AQ171"/>
    <mergeCell ref="AP176:AQ177"/>
    <mergeCell ref="I273:K273"/>
    <mergeCell ref="L273:N273"/>
    <mergeCell ref="O273:Q273"/>
    <mergeCell ref="R273:T273"/>
    <mergeCell ref="AJ174:AL175"/>
    <mergeCell ref="AM184:AO185"/>
    <mergeCell ref="AP184:AQ185"/>
    <mergeCell ref="U261:W261"/>
    <mergeCell ref="U248:W248"/>
    <mergeCell ref="O74:Q74"/>
    <mergeCell ref="I275:K275"/>
    <mergeCell ref="R268:T268"/>
    <mergeCell ref="R246:T246"/>
    <mergeCell ref="I80:K80"/>
    <mergeCell ref="L80:N80"/>
    <mergeCell ref="O93:Q93"/>
    <mergeCell ref="L91:N91"/>
    <mergeCell ref="L248:N248"/>
    <mergeCell ref="O184:S185"/>
    <mergeCell ref="O186:S187"/>
    <mergeCell ref="O246:Q246"/>
    <mergeCell ref="L257:N257"/>
    <mergeCell ref="O248:Q248"/>
    <mergeCell ref="R248:T248"/>
    <mergeCell ref="L250:N250"/>
    <mergeCell ref="O250:Q250"/>
    <mergeCell ref="L243:N243"/>
    <mergeCell ref="O243:Q243"/>
    <mergeCell ref="I246:K246"/>
    <mergeCell ref="L246:N246"/>
    <mergeCell ref="R245:T245"/>
    <mergeCell ref="O192:S193"/>
    <mergeCell ref="O194:S195"/>
    <mergeCell ref="I242:K242"/>
    <mergeCell ref="I243:K243"/>
    <mergeCell ref="J194:N195"/>
    <mergeCell ref="J192:N193"/>
    <mergeCell ref="O196:S197"/>
    <mergeCell ref="AA247:AD247"/>
    <mergeCell ref="I248:K248"/>
    <mergeCell ref="AP180:AQ181"/>
    <mergeCell ref="R74:T74"/>
    <mergeCell ref="AJ178:AL179"/>
    <mergeCell ref="AJ176:AL177"/>
    <mergeCell ref="R240:T241"/>
    <mergeCell ref="U240:W241"/>
    <mergeCell ref="X240:Z241"/>
    <mergeCell ref="O190:S191"/>
    <mergeCell ref="AH178:AI179"/>
    <mergeCell ref="X73:Z73"/>
    <mergeCell ref="R122:T122"/>
    <mergeCell ref="AH170:AI171"/>
    <mergeCell ref="O170:S171"/>
    <mergeCell ref="O82:Q82"/>
    <mergeCell ref="U84:W84"/>
    <mergeCell ref="AH174:AI175"/>
    <mergeCell ref="AH176:AI177"/>
    <mergeCell ref="O122:Q122"/>
    <mergeCell ref="U277:W277"/>
    <mergeCell ref="X277:Z277"/>
    <mergeCell ref="X263:Z263"/>
    <mergeCell ref="R263:T263"/>
    <mergeCell ref="X266:Z266"/>
    <mergeCell ref="R269:T269"/>
    <mergeCell ref="R271:T271"/>
    <mergeCell ref="X273:Z273"/>
    <mergeCell ref="X271:Z271"/>
    <mergeCell ref="X276:Z276"/>
    <mergeCell ref="X259:Z259"/>
    <mergeCell ref="X257:Z257"/>
    <mergeCell ref="O279:Q279"/>
    <mergeCell ref="R279:T279"/>
    <mergeCell ref="U267:W267"/>
    <mergeCell ref="X267:Z267"/>
    <mergeCell ref="O267:Q267"/>
    <mergeCell ref="R267:T267"/>
    <mergeCell ref="U279:W279"/>
    <mergeCell ref="X279:Z279"/>
    <mergeCell ref="AJ170:AL171"/>
    <mergeCell ref="AE69:AH69"/>
    <mergeCell ref="AE130:AH130"/>
    <mergeCell ref="O245:Q245"/>
    <mergeCell ref="O188:S189"/>
    <mergeCell ref="U242:W242"/>
    <mergeCell ref="T196:X197"/>
    <mergeCell ref="U105:W105"/>
    <mergeCell ref="O112:Q112"/>
    <mergeCell ref="O80:Q80"/>
    <mergeCell ref="X248:Z248"/>
    <mergeCell ref="AE119:AH119"/>
    <mergeCell ref="AE120:AH120"/>
    <mergeCell ref="AE124:AH124"/>
    <mergeCell ref="X243:Z243"/>
    <mergeCell ref="X242:Z242"/>
    <mergeCell ref="T188:X189"/>
    <mergeCell ref="T190:X191"/>
    <mergeCell ref="T192:X193"/>
    <mergeCell ref="T194:X195"/>
    <mergeCell ref="AE65:AH65"/>
    <mergeCell ref="AE115:AH115"/>
    <mergeCell ref="AE99:AH99"/>
    <mergeCell ref="AE100:AH100"/>
    <mergeCell ref="AE104:AH104"/>
    <mergeCell ref="AE105:AH105"/>
    <mergeCell ref="AE109:AH109"/>
    <mergeCell ref="AE110:AH110"/>
    <mergeCell ref="AE114:AH114"/>
    <mergeCell ref="AE94:AH94"/>
    <mergeCell ref="O281:Q281"/>
    <mergeCell ref="R281:T281"/>
    <mergeCell ref="U281:W281"/>
    <mergeCell ref="X281:Z281"/>
    <mergeCell ref="AM180:AO181"/>
    <mergeCell ref="AM186:AO187"/>
    <mergeCell ref="AM196:AO197"/>
    <mergeCell ref="AH186:AI187"/>
    <mergeCell ref="AH188:AI189"/>
    <mergeCell ref="AJ182:AL183"/>
    <mergeCell ref="AH184:AI185"/>
    <mergeCell ref="AJ184:AL185"/>
    <mergeCell ref="AJ192:AL193"/>
    <mergeCell ref="AM192:AO193"/>
    <mergeCell ref="AP172:AQ173"/>
    <mergeCell ref="AP174:AQ175"/>
    <mergeCell ref="AM178:AO179"/>
    <mergeCell ref="AM172:AO173"/>
    <mergeCell ref="AM174:AO175"/>
    <mergeCell ref="AP178:AQ179"/>
    <mergeCell ref="AM176:AO177"/>
    <mergeCell ref="AM170:AO171"/>
    <mergeCell ref="I91:K91"/>
    <mergeCell ref="R103:T103"/>
    <mergeCell ref="U103:W103"/>
    <mergeCell ref="I106:K106"/>
    <mergeCell ref="L106:N106"/>
    <mergeCell ref="O106:Q106"/>
    <mergeCell ref="R106:T106"/>
    <mergeCell ref="U106:W106"/>
    <mergeCell ref="I105:K105"/>
    <mergeCell ref="I79:K79"/>
    <mergeCell ref="X106:Z106"/>
    <mergeCell ref="O87:Q87"/>
    <mergeCell ref="R87:T87"/>
    <mergeCell ref="L90:N90"/>
    <mergeCell ref="O90:Q90"/>
    <mergeCell ref="O89:Q89"/>
    <mergeCell ref="R80:T80"/>
    <mergeCell ref="O91:Q91"/>
    <mergeCell ref="U81:W81"/>
    <mergeCell ref="L71:N71"/>
    <mergeCell ref="O71:Q71"/>
    <mergeCell ref="AA65:AD65"/>
    <mergeCell ref="X105:Z105"/>
    <mergeCell ref="X103:Z103"/>
    <mergeCell ref="O76:Q76"/>
    <mergeCell ref="L73:N73"/>
    <mergeCell ref="O73:Q73"/>
    <mergeCell ref="O75:Q75"/>
    <mergeCell ref="U77:W77"/>
    <mergeCell ref="L64:N64"/>
    <mergeCell ref="O64:Q64"/>
    <mergeCell ref="U70:W70"/>
    <mergeCell ref="R70:T70"/>
    <mergeCell ref="O70:Q70"/>
    <mergeCell ref="U69:W69"/>
    <mergeCell ref="L60:N60"/>
    <mergeCell ref="O60:Q60"/>
    <mergeCell ref="L63:N63"/>
    <mergeCell ref="O63:Q63"/>
    <mergeCell ref="L61:N61"/>
    <mergeCell ref="O61:Q61"/>
    <mergeCell ref="L62:N62"/>
    <mergeCell ref="O62:Q62"/>
    <mergeCell ref="U61:W61"/>
    <mergeCell ref="R121:T121"/>
    <mergeCell ref="X61:Z61"/>
    <mergeCell ref="U95:W95"/>
    <mergeCell ref="U94:W94"/>
    <mergeCell ref="R115:T115"/>
    <mergeCell ref="R96:T96"/>
    <mergeCell ref="X121:Z121"/>
    <mergeCell ref="X120:Z120"/>
    <mergeCell ref="X71:Z71"/>
    <mergeCell ref="AA61:AD61"/>
    <mergeCell ref="U60:W60"/>
    <mergeCell ref="R71:T71"/>
    <mergeCell ref="U71:W71"/>
    <mergeCell ref="X62:Z62"/>
    <mergeCell ref="U63:W63"/>
    <mergeCell ref="U62:W62"/>
    <mergeCell ref="AA62:AD62"/>
    <mergeCell ref="AA63:AD63"/>
    <mergeCell ref="R64:T64"/>
    <mergeCell ref="R123:T123"/>
    <mergeCell ref="R124:T124"/>
    <mergeCell ref="R76:T76"/>
    <mergeCell ref="R77:T77"/>
    <mergeCell ref="R83:T83"/>
    <mergeCell ref="R79:T79"/>
    <mergeCell ref="R81:T81"/>
    <mergeCell ref="R82:T82"/>
    <mergeCell ref="R89:T89"/>
    <mergeCell ref="R90:T90"/>
    <mergeCell ref="U76:W76"/>
    <mergeCell ref="U93:W93"/>
    <mergeCell ref="U92:W92"/>
    <mergeCell ref="U115:W115"/>
    <mergeCell ref="U113:W113"/>
    <mergeCell ref="U112:W112"/>
    <mergeCell ref="U80:W80"/>
    <mergeCell ref="U82:W82"/>
    <mergeCell ref="U89:W89"/>
    <mergeCell ref="U91:W91"/>
    <mergeCell ref="I123:K123"/>
    <mergeCell ref="I124:K124"/>
    <mergeCell ref="L124:N124"/>
    <mergeCell ref="O124:Q124"/>
    <mergeCell ref="O123:Q123"/>
    <mergeCell ref="L123:N123"/>
    <mergeCell ref="I67:K67"/>
    <mergeCell ref="L67:N67"/>
    <mergeCell ref="O67:Q67"/>
    <mergeCell ref="L121:N121"/>
    <mergeCell ref="L72:N72"/>
    <mergeCell ref="O72:Q72"/>
    <mergeCell ref="L70:N70"/>
    <mergeCell ref="I71:K71"/>
    <mergeCell ref="O105:Q105"/>
    <mergeCell ref="O79:Q79"/>
    <mergeCell ref="I69:K69"/>
    <mergeCell ref="L69:N69"/>
    <mergeCell ref="X69:Z69"/>
    <mergeCell ref="L68:N68"/>
    <mergeCell ref="O68:Q68"/>
    <mergeCell ref="R68:T68"/>
    <mergeCell ref="U68:W68"/>
    <mergeCell ref="X68:Z68"/>
    <mergeCell ref="O69:Q69"/>
    <mergeCell ref="R69:T69"/>
    <mergeCell ref="R75:T75"/>
    <mergeCell ref="O77:Q77"/>
    <mergeCell ref="O84:Q84"/>
    <mergeCell ref="R72:T72"/>
    <mergeCell ref="R78:T78"/>
    <mergeCell ref="O78:Q78"/>
    <mergeCell ref="O81:Q81"/>
    <mergeCell ref="O83:Q83"/>
    <mergeCell ref="R73:T73"/>
    <mergeCell ref="AA120:AD120"/>
    <mergeCell ref="I119:K119"/>
    <mergeCell ref="L119:N119"/>
    <mergeCell ref="O119:Q119"/>
    <mergeCell ref="R119:T119"/>
    <mergeCell ref="U119:W119"/>
    <mergeCell ref="X119:Z119"/>
    <mergeCell ref="I120:K120"/>
    <mergeCell ref="L120:N120"/>
    <mergeCell ref="R120:T120"/>
    <mergeCell ref="X83:Z83"/>
    <mergeCell ref="U75:W75"/>
    <mergeCell ref="U79:W79"/>
    <mergeCell ref="AA248:AD248"/>
    <mergeCell ref="AA245:AD245"/>
    <mergeCell ref="X75:Z75"/>
    <mergeCell ref="X77:Z77"/>
    <mergeCell ref="X76:Z76"/>
    <mergeCell ref="AA77:AD77"/>
    <mergeCell ref="AA75:AD75"/>
    <mergeCell ref="AA251:AD251"/>
    <mergeCell ref="I252:K252"/>
    <mergeCell ref="L252:N252"/>
    <mergeCell ref="O252:Q252"/>
    <mergeCell ref="R252:T252"/>
    <mergeCell ref="U252:W252"/>
    <mergeCell ref="X252:Z252"/>
    <mergeCell ref="AA252:AD252"/>
    <mergeCell ref="X251:Z251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R253:T253"/>
    <mergeCell ref="X253:Z253"/>
    <mergeCell ref="X256:Z256"/>
    <mergeCell ref="AA256:AD256"/>
    <mergeCell ref="O255:Q255"/>
    <mergeCell ref="R255:T255"/>
    <mergeCell ref="X255:Z255"/>
    <mergeCell ref="AA255:AD255"/>
    <mergeCell ref="U256:W256"/>
    <mergeCell ref="L259:N259"/>
    <mergeCell ref="AA257:AD257"/>
    <mergeCell ref="I258:K258"/>
    <mergeCell ref="L258:N258"/>
    <mergeCell ref="O258:Q258"/>
    <mergeCell ref="R258:T258"/>
    <mergeCell ref="U258:W258"/>
    <mergeCell ref="X258:Z258"/>
    <mergeCell ref="AA258:AD258"/>
    <mergeCell ref="I257:K257"/>
    <mergeCell ref="O261:Q261"/>
    <mergeCell ref="AA259:AD259"/>
    <mergeCell ref="I260:K260"/>
    <mergeCell ref="L260:N260"/>
    <mergeCell ref="O260:Q260"/>
    <mergeCell ref="R260:T260"/>
    <mergeCell ref="U260:W260"/>
    <mergeCell ref="X260:Z260"/>
    <mergeCell ref="AA260:AD260"/>
    <mergeCell ref="I259:K259"/>
    <mergeCell ref="U263:W263"/>
    <mergeCell ref="AA261:AD261"/>
    <mergeCell ref="I262:K262"/>
    <mergeCell ref="L262:N262"/>
    <mergeCell ref="O262:Q262"/>
    <mergeCell ref="R262:T262"/>
    <mergeCell ref="U262:W262"/>
    <mergeCell ref="X262:Z262"/>
    <mergeCell ref="AA262:AD262"/>
    <mergeCell ref="X261:Z261"/>
    <mergeCell ref="R266:T266"/>
    <mergeCell ref="AA263:AD263"/>
    <mergeCell ref="I264:K264"/>
    <mergeCell ref="L264:N264"/>
    <mergeCell ref="O264:Q264"/>
    <mergeCell ref="R264:T264"/>
    <mergeCell ref="U264:W264"/>
    <mergeCell ref="X264:Z264"/>
    <mergeCell ref="AA264:AD264"/>
    <mergeCell ref="O263:Q263"/>
    <mergeCell ref="X270:Z270"/>
    <mergeCell ref="AA270:AD270"/>
    <mergeCell ref="AA266:AD266"/>
    <mergeCell ref="O265:Q265"/>
    <mergeCell ref="R265:T265"/>
    <mergeCell ref="X265:Z265"/>
    <mergeCell ref="AA265:AD265"/>
    <mergeCell ref="U265:W265"/>
    <mergeCell ref="U266:W266"/>
    <mergeCell ref="O266:Q266"/>
    <mergeCell ref="U269:W269"/>
    <mergeCell ref="AA267:AD267"/>
    <mergeCell ref="U268:W268"/>
    <mergeCell ref="X268:Z268"/>
    <mergeCell ref="AA268:AD268"/>
    <mergeCell ref="X269:Z269"/>
    <mergeCell ref="AA269:AD269"/>
    <mergeCell ref="U273:W273"/>
    <mergeCell ref="L270:N270"/>
    <mergeCell ref="O270:Q270"/>
    <mergeCell ref="R270:T270"/>
    <mergeCell ref="L272:N272"/>
    <mergeCell ref="O272:Q272"/>
    <mergeCell ref="R272:T272"/>
    <mergeCell ref="L271:N271"/>
    <mergeCell ref="O271:Q271"/>
    <mergeCell ref="U270:W270"/>
    <mergeCell ref="AA273:AD273"/>
    <mergeCell ref="AA275:AD275"/>
    <mergeCell ref="AA274:AD274"/>
    <mergeCell ref="X274:Z274"/>
    <mergeCell ref="AA271:AD271"/>
    <mergeCell ref="U272:W272"/>
    <mergeCell ref="X272:Z272"/>
    <mergeCell ref="AA272:AD272"/>
    <mergeCell ref="U271:W271"/>
    <mergeCell ref="AA276:AD276"/>
    <mergeCell ref="O275:Q275"/>
    <mergeCell ref="R275:T275"/>
    <mergeCell ref="X275:Z275"/>
    <mergeCell ref="O276:Q276"/>
    <mergeCell ref="R276:T276"/>
    <mergeCell ref="U276:W276"/>
    <mergeCell ref="U275:W275"/>
    <mergeCell ref="O278:Q278"/>
    <mergeCell ref="R278:T278"/>
    <mergeCell ref="U278:W278"/>
    <mergeCell ref="L53:N54"/>
    <mergeCell ref="U53:W54"/>
    <mergeCell ref="U55:W55"/>
    <mergeCell ref="U57:W57"/>
    <mergeCell ref="R53:T54"/>
    <mergeCell ref="R60:T60"/>
    <mergeCell ref="R63:T63"/>
    <mergeCell ref="O280:Q280"/>
    <mergeCell ref="I278:K278"/>
    <mergeCell ref="O53:Q54"/>
    <mergeCell ref="L86:N86"/>
    <mergeCell ref="O86:Q86"/>
    <mergeCell ref="I95:K95"/>
    <mergeCell ref="L97:N97"/>
    <mergeCell ref="L98:N98"/>
    <mergeCell ref="O98:Q98"/>
    <mergeCell ref="O102:Q102"/>
    <mergeCell ref="X53:Z54"/>
    <mergeCell ref="AA53:AD54"/>
    <mergeCell ref="X60:Z60"/>
    <mergeCell ref="AA60:AD60"/>
    <mergeCell ref="X55:Z55"/>
    <mergeCell ref="AA55:AD55"/>
    <mergeCell ref="X57:Z57"/>
    <mergeCell ref="R62:T62"/>
    <mergeCell ref="R55:T55"/>
    <mergeCell ref="R57:T57"/>
    <mergeCell ref="R61:T61"/>
    <mergeCell ref="U74:W74"/>
    <mergeCell ref="X74:Z74"/>
    <mergeCell ref="AA74:AD74"/>
    <mergeCell ref="AA70:AD70"/>
    <mergeCell ref="X70:Z70"/>
    <mergeCell ref="X72:Z72"/>
    <mergeCell ref="U73:W73"/>
    <mergeCell ref="AA72:AD72"/>
    <mergeCell ref="AA73:AD73"/>
    <mergeCell ref="AA64:AD64"/>
    <mergeCell ref="AA71:AD71"/>
    <mergeCell ref="U72:W72"/>
    <mergeCell ref="U78:W78"/>
    <mergeCell ref="X78:Z78"/>
    <mergeCell ref="AA78:AD78"/>
    <mergeCell ref="U67:W67"/>
    <mergeCell ref="X67:Z67"/>
    <mergeCell ref="X65:Z65"/>
    <mergeCell ref="AA69:AD69"/>
    <mergeCell ref="AA84:AD84"/>
    <mergeCell ref="U83:W83"/>
    <mergeCell ref="R84:T84"/>
    <mergeCell ref="R86:T86"/>
    <mergeCell ref="AA86:AD86"/>
    <mergeCell ref="AA85:AD85"/>
    <mergeCell ref="X84:Z84"/>
    <mergeCell ref="R85:T85"/>
    <mergeCell ref="X86:Z86"/>
    <mergeCell ref="U85:W85"/>
    <mergeCell ref="U88:W88"/>
    <mergeCell ref="AA87:AD87"/>
    <mergeCell ref="U87:W87"/>
    <mergeCell ref="X85:Z85"/>
    <mergeCell ref="U86:W86"/>
    <mergeCell ref="X87:Z87"/>
    <mergeCell ref="X88:Z88"/>
    <mergeCell ref="L87:N87"/>
    <mergeCell ref="L88:N88"/>
    <mergeCell ref="O88:Q88"/>
    <mergeCell ref="R88:T88"/>
    <mergeCell ref="X89:Z89"/>
    <mergeCell ref="AA89:AD89"/>
    <mergeCell ref="X92:Z92"/>
    <mergeCell ref="AA92:AD92"/>
    <mergeCell ref="AA91:AD91"/>
    <mergeCell ref="R91:T91"/>
    <mergeCell ref="X91:Z91"/>
    <mergeCell ref="U90:W90"/>
    <mergeCell ref="X90:Z90"/>
    <mergeCell ref="R98:T98"/>
    <mergeCell ref="R99:T99"/>
    <mergeCell ref="U99:W99"/>
    <mergeCell ref="I101:K101"/>
    <mergeCell ref="L101:N101"/>
    <mergeCell ref="O101:Q101"/>
    <mergeCell ref="O100:Q100"/>
    <mergeCell ref="L100:N100"/>
    <mergeCell ref="R101:T101"/>
    <mergeCell ref="U101:W101"/>
    <mergeCell ref="R102:T102"/>
    <mergeCell ref="U102:W102"/>
    <mergeCell ref="X102:Z102"/>
    <mergeCell ref="L103:N103"/>
    <mergeCell ref="O103:Q103"/>
    <mergeCell ref="R108:T108"/>
    <mergeCell ref="R105:T105"/>
    <mergeCell ref="L105:N105"/>
    <mergeCell ref="L107:N107"/>
    <mergeCell ref="O107:Q107"/>
    <mergeCell ref="R107:T107"/>
    <mergeCell ref="L108:N108"/>
    <mergeCell ref="I108:K108"/>
    <mergeCell ref="AA106:AD106"/>
    <mergeCell ref="I107:K107"/>
    <mergeCell ref="U107:W107"/>
    <mergeCell ref="X107:Z107"/>
    <mergeCell ref="AA107:AD107"/>
    <mergeCell ref="U108:W108"/>
    <mergeCell ref="X108:Z108"/>
    <mergeCell ref="AA108:AD108"/>
    <mergeCell ref="O108:Q108"/>
    <mergeCell ref="X111:Z111"/>
    <mergeCell ref="AA111:AD111"/>
    <mergeCell ref="U109:W109"/>
    <mergeCell ref="X109:Z109"/>
    <mergeCell ref="AA109:AD109"/>
    <mergeCell ref="X110:Z110"/>
    <mergeCell ref="AA110:AD110"/>
    <mergeCell ref="U110:W110"/>
    <mergeCell ref="I111:K111"/>
    <mergeCell ref="L111:N111"/>
    <mergeCell ref="O111:Q111"/>
    <mergeCell ref="R113:T113"/>
    <mergeCell ref="I114:K114"/>
    <mergeCell ref="L114:N114"/>
    <mergeCell ref="O114:Q114"/>
    <mergeCell ref="R114:T114"/>
    <mergeCell ref="I115:K115"/>
    <mergeCell ref="O115:Q115"/>
    <mergeCell ref="I116:K116"/>
    <mergeCell ref="L116:N116"/>
    <mergeCell ref="O116:Q116"/>
    <mergeCell ref="I118:K118"/>
    <mergeCell ref="L118:N118"/>
    <mergeCell ref="O118:Q118"/>
    <mergeCell ref="R118:T118"/>
    <mergeCell ref="R117:T117"/>
    <mergeCell ref="U117:W117"/>
    <mergeCell ref="X117:Z117"/>
    <mergeCell ref="AA68:AD68"/>
    <mergeCell ref="X116:Z116"/>
    <mergeCell ref="AA116:AD116"/>
    <mergeCell ref="R116:T116"/>
    <mergeCell ref="R110:T110"/>
    <mergeCell ref="R111:T111"/>
    <mergeCell ref="U111:W111"/>
    <mergeCell ref="AA66:AD66"/>
    <mergeCell ref="AA67:AD67"/>
    <mergeCell ref="AA122:AD122"/>
    <mergeCell ref="AA118:AD118"/>
    <mergeCell ref="AA117:AD117"/>
    <mergeCell ref="AA115:AD115"/>
    <mergeCell ref="AA104:AD104"/>
    <mergeCell ref="AA101:AD101"/>
    <mergeCell ref="AA102:AD102"/>
    <mergeCell ref="AA88:AD88"/>
    <mergeCell ref="U123:W123"/>
    <mergeCell ref="X123:Z123"/>
    <mergeCell ref="AA123:AD123"/>
    <mergeCell ref="AE84:AH84"/>
    <mergeCell ref="AE85:AH85"/>
    <mergeCell ref="AE89:AH89"/>
    <mergeCell ref="AE90:AH90"/>
    <mergeCell ref="U118:W118"/>
    <mergeCell ref="X118:Z118"/>
    <mergeCell ref="U116:W116"/>
    <mergeCell ref="AE53:AH53"/>
    <mergeCell ref="AE75:AH75"/>
    <mergeCell ref="AE79:AH79"/>
    <mergeCell ref="AE80:AH80"/>
    <mergeCell ref="AE54:AH54"/>
    <mergeCell ref="AE74:AH74"/>
    <mergeCell ref="AE70:AH70"/>
    <mergeCell ref="AE60:AH60"/>
    <mergeCell ref="AE55:AH55"/>
    <mergeCell ref="AE59:AH59"/>
    <mergeCell ref="AE64:AH64"/>
    <mergeCell ref="B170:D171"/>
    <mergeCell ref="B172:D173"/>
    <mergeCell ref="B176:D177"/>
    <mergeCell ref="J172:N173"/>
    <mergeCell ref="J176:N177"/>
    <mergeCell ref="O172:S173"/>
    <mergeCell ref="O176:S177"/>
    <mergeCell ref="AA130:AD130"/>
    <mergeCell ref="U132:W132"/>
    <mergeCell ref="E190:I191"/>
    <mergeCell ref="E188:I189"/>
    <mergeCell ref="B178:D179"/>
    <mergeCell ref="E186:I187"/>
    <mergeCell ref="B182:D183"/>
    <mergeCell ref="B184:D185"/>
    <mergeCell ref="B186:D187"/>
    <mergeCell ref="B180:D181"/>
    <mergeCell ref="E180:I181"/>
    <mergeCell ref="E182:I183"/>
    <mergeCell ref="E170:I171"/>
    <mergeCell ref="E172:I173"/>
    <mergeCell ref="E176:I177"/>
    <mergeCell ref="E178:I179"/>
    <mergeCell ref="E184:I185"/>
    <mergeCell ref="E194:I195"/>
    <mergeCell ref="E192:I193"/>
    <mergeCell ref="J178:N179"/>
    <mergeCell ref="J180:N181"/>
    <mergeCell ref="J182:N183"/>
    <mergeCell ref="J184:N185"/>
    <mergeCell ref="J186:N187"/>
    <mergeCell ref="J188:N189"/>
    <mergeCell ref="J190:N191"/>
    <mergeCell ref="O198:S199"/>
    <mergeCell ref="J196:N197"/>
    <mergeCell ref="J198:N199"/>
    <mergeCell ref="O269:Q269"/>
    <mergeCell ref="L269:N269"/>
    <mergeCell ref="I266:K266"/>
    <mergeCell ref="L266:N266"/>
    <mergeCell ref="I267:K267"/>
    <mergeCell ref="L267:N267"/>
    <mergeCell ref="I269:K269"/>
    <mergeCell ref="O178:S179"/>
    <mergeCell ref="B97:C97"/>
    <mergeCell ref="B102:C102"/>
    <mergeCell ref="B107:C107"/>
    <mergeCell ref="L131:N131"/>
    <mergeCell ref="O131:Q131"/>
    <mergeCell ref="R134:T134"/>
    <mergeCell ref="J170:N171"/>
    <mergeCell ref="R132:T132"/>
    <mergeCell ref="R131:T131"/>
    <mergeCell ref="AA281:AD281"/>
    <mergeCell ref="AA279:AD279"/>
    <mergeCell ref="U280:W280"/>
    <mergeCell ref="X280:Z280"/>
    <mergeCell ref="AA280:AD280"/>
    <mergeCell ref="O180:S181"/>
    <mergeCell ref="O182:S183"/>
    <mergeCell ref="B77:C77"/>
    <mergeCell ref="B82:C82"/>
    <mergeCell ref="B87:C87"/>
    <mergeCell ref="B92:C92"/>
    <mergeCell ref="I132:K132"/>
    <mergeCell ref="L132:N132"/>
    <mergeCell ref="O132:Q132"/>
    <mergeCell ref="I131:K131"/>
    <mergeCell ref="B194:D195"/>
    <mergeCell ref="R280:T280"/>
    <mergeCell ref="U274:W274"/>
    <mergeCell ref="AA277:AD277"/>
    <mergeCell ref="E196:I197"/>
    <mergeCell ref="E198:I199"/>
    <mergeCell ref="X278:Z278"/>
    <mergeCell ref="AA278:AD278"/>
    <mergeCell ref="I277:K277"/>
    <mergeCell ref="L277:N277"/>
    <mergeCell ref="S17:V17"/>
    <mergeCell ref="B112:C112"/>
    <mergeCell ref="B196:D197"/>
    <mergeCell ref="B198:D199"/>
    <mergeCell ref="B117:C117"/>
    <mergeCell ref="B122:C122"/>
    <mergeCell ref="B127:C127"/>
    <mergeCell ref="B188:D189"/>
    <mergeCell ref="B190:D191"/>
    <mergeCell ref="B192:D193"/>
    <mergeCell ref="W17:Z17"/>
    <mergeCell ref="I130:K130"/>
    <mergeCell ref="L130:N130"/>
    <mergeCell ref="O130:Q130"/>
    <mergeCell ref="R130:T130"/>
    <mergeCell ref="U130:W130"/>
    <mergeCell ref="X130:Z130"/>
    <mergeCell ref="G17:J17"/>
    <mergeCell ref="K17:N17"/>
    <mergeCell ref="O17:R17"/>
    <mergeCell ref="X132:Z132"/>
    <mergeCell ref="AA132:AD132"/>
    <mergeCell ref="U131:W131"/>
    <mergeCell ref="X131:Z131"/>
    <mergeCell ref="AA131:AD131"/>
    <mergeCell ref="U134:W134"/>
    <mergeCell ref="X134:Z134"/>
    <mergeCell ref="I133:K133"/>
    <mergeCell ref="L133:N133"/>
    <mergeCell ref="O133:Q133"/>
    <mergeCell ref="R133:T133"/>
    <mergeCell ref="AA134:AD134"/>
    <mergeCell ref="AE134:AH134"/>
    <mergeCell ref="B130:C134"/>
    <mergeCell ref="U133:W133"/>
    <mergeCell ref="X133:Z133"/>
    <mergeCell ref="AA133:AD133"/>
    <mergeCell ref="D134:H134"/>
    <mergeCell ref="I134:K134"/>
    <mergeCell ref="L134:N134"/>
    <mergeCell ref="O134:Q134"/>
    <mergeCell ref="T176:X177"/>
    <mergeCell ref="T178:X179"/>
    <mergeCell ref="T180:X181"/>
    <mergeCell ref="T182:X183"/>
    <mergeCell ref="T184:X185"/>
    <mergeCell ref="T186:X187"/>
    <mergeCell ref="Y170:AC171"/>
    <mergeCell ref="Y172:AC173"/>
    <mergeCell ref="Y176:AC177"/>
    <mergeCell ref="Y178:AC179"/>
    <mergeCell ref="Y180:AC181"/>
    <mergeCell ref="Y182:AC183"/>
    <mergeCell ref="Y184:AC185"/>
    <mergeCell ref="Y186:AC187"/>
    <mergeCell ref="Y196:AC197"/>
    <mergeCell ref="Y198:AC199"/>
    <mergeCell ref="Y188:AC189"/>
    <mergeCell ref="Y190:AC191"/>
    <mergeCell ref="Y192:AC193"/>
    <mergeCell ref="Y194:AC195"/>
    <mergeCell ref="G21:J21"/>
    <mergeCell ref="K21:N21"/>
    <mergeCell ref="O21:R21"/>
    <mergeCell ref="S21:V21"/>
    <mergeCell ref="R125:T125"/>
    <mergeCell ref="U125:W125"/>
    <mergeCell ref="X125:Z125"/>
    <mergeCell ref="B65:C69"/>
    <mergeCell ref="D69:H69"/>
    <mergeCell ref="I125:K125"/>
    <mergeCell ref="L125:N125"/>
    <mergeCell ref="U122:W122"/>
    <mergeCell ref="R67:T67"/>
    <mergeCell ref="X122:Z122"/>
    <mergeCell ref="AA125:AD125"/>
    <mergeCell ref="AE125:AH125"/>
    <mergeCell ref="I126:K126"/>
    <mergeCell ref="L126:N126"/>
    <mergeCell ref="O126:Q126"/>
    <mergeCell ref="R126:T126"/>
    <mergeCell ref="U126:W126"/>
    <mergeCell ref="X126:Z126"/>
    <mergeCell ref="AA126:AD126"/>
    <mergeCell ref="O125:Q125"/>
    <mergeCell ref="I127:K127"/>
    <mergeCell ref="L127:N127"/>
    <mergeCell ref="O127:Q127"/>
    <mergeCell ref="R127:T127"/>
    <mergeCell ref="U127:W127"/>
    <mergeCell ref="X127:Z127"/>
    <mergeCell ref="AA127:AD127"/>
    <mergeCell ref="I128:K128"/>
    <mergeCell ref="L128:N128"/>
    <mergeCell ref="O128:Q128"/>
    <mergeCell ref="R128:T128"/>
    <mergeCell ref="U128:W128"/>
    <mergeCell ref="X128:Z128"/>
    <mergeCell ref="AA128:AD128"/>
    <mergeCell ref="I129:K129"/>
    <mergeCell ref="L129:N129"/>
    <mergeCell ref="O129:Q129"/>
    <mergeCell ref="R129:T129"/>
    <mergeCell ref="U129:W129"/>
    <mergeCell ref="X129:Z129"/>
    <mergeCell ref="AA129:AD129"/>
    <mergeCell ref="AE129:AH129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88" r:id="rId2"/>
  <headerFooter alignWithMargins="0">
    <oddFooter>&amp;C&amp;P+12</oddFooter>
  </headerFooter>
  <rowBreaks count="5" manualBreakCount="5">
    <brk id="50" max="255" man="1"/>
    <brk id="104" max="29" man="1"/>
    <brk id="165" max="29" man="1"/>
    <brk id="237" max="29" man="1"/>
    <brk id="2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ama0023020</cp:lastModifiedBy>
  <cp:lastPrinted>2006-12-18T00:37:18Z</cp:lastPrinted>
  <dcterms:created xsi:type="dcterms:W3CDTF">2000-06-13T07:45:43Z</dcterms:created>
  <dcterms:modified xsi:type="dcterms:W3CDTF">2006-12-18T01:15:36Z</dcterms:modified>
  <cp:category/>
  <cp:version/>
  <cp:contentType/>
  <cp:contentStatus/>
</cp:coreProperties>
</file>