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保険料収納状況'!$A$1:$AP$280</definedName>
  </definedNames>
  <calcPr fullCalcOnLoad="1"/>
</workbook>
</file>

<file path=xl/sharedStrings.xml><?xml version="1.0" encoding="utf-8"?>
<sst xmlns="http://schemas.openxmlformats.org/spreadsheetml/2006/main" count="293" uniqueCount="133">
  <si>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</si>
  <si>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</si>
  <si>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</si>
  <si>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</si>
  <si>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</si>
  <si>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</si>
  <si>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</si>
  <si>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</si>
  <si>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</si>
  <si>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（基準額×０．５）</t>
  </si>
  <si>
    <t>第2段階</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</si>
  <si>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</si>
  <si>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</si>
  <si>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</si>
  <si>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</si>
  <si>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</si>
  <si>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</si>
  <si>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</si>
  <si>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</si>
  <si>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</si>
  <si>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</si>
  <si>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</si>
  <si>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</si>
  <si>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</si>
  <si>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</si>
  <si>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</si>
  <si>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</si>
  <si>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</si>
  <si>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 xml:space="preserve">  収納の人数については、一部でも収納した人をカウントしている。そのため、収納と未納の人数の計と調定人数とは一致しない。</t>
  </si>
  <si>
    <t>口座振替加入率</t>
  </si>
  <si>
    <t>減免</t>
  </si>
  <si>
    <t>件</t>
  </si>
  <si>
    <t>円</t>
  </si>
  <si>
    <t>行政区別</t>
  </si>
  <si>
    <t>中央</t>
  </si>
  <si>
    <t>小田</t>
  </si>
  <si>
    <t>大庄</t>
  </si>
  <si>
    <t>立花</t>
  </si>
  <si>
    <t>武庫</t>
  </si>
  <si>
    <t>園田</t>
  </si>
  <si>
    <t>市外</t>
  </si>
  <si>
    <t>合計</t>
  </si>
  <si>
    <t>所得段階別</t>
  </si>
  <si>
    <t>滞納繰越分</t>
  </si>
  <si>
    <t>現年度分</t>
  </si>
  <si>
    <t>1</t>
  </si>
  <si>
    <t>2</t>
  </si>
  <si>
    <t>3</t>
  </si>
  <si>
    <t>4</t>
  </si>
  <si>
    <t>5</t>
  </si>
  <si>
    <t>調　　　定</t>
  </si>
  <si>
    <t>未　　　納</t>
  </si>
  <si>
    <t>人 数</t>
  </si>
  <si>
    <t>特徴</t>
  </si>
  <si>
    <t>普徴</t>
  </si>
  <si>
    <t>計</t>
  </si>
  <si>
    <t>合計</t>
  </si>
  <si>
    <t>収納率
(％)</t>
  </si>
  <si>
    <t>特別徴収</t>
  </si>
  <si>
    <t>合　　　計</t>
  </si>
  <si>
    <t>前年度比A/B</t>
  </si>
  <si>
    <t>（単位；人数(人）、金額(円））</t>
  </si>
  <si>
    <t>金額</t>
  </si>
  <si>
    <t>金額</t>
  </si>
  <si>
    <t>　３月末現在</t>
  </si>
  <si>
    <t>　各年度分とも翌年度５月末現在</t>
  </si>
  <si>
    <t>　翌年度５月末現在</t>
  </si>
  <si>
    <t>　3月末現在の調定収納状況を翌年度５月末現在の住所地により行政区別に分類</t>
  </si>
  <si>
    <t>15年度</t>
  </si>
  <si>
    <t>第１段階</t>
  </si>
  <si>
    <t>第２段階</t>
  </si>
  <si>
    <t>第３段階</t>
  </si>
  <si>
    <t>第４段階</t>
  </si>
  <si>
    <t>第５段階</t>
  </si>
  <si>
    <t>H１２年度</t>
  </si>
  <si>
    <t>H１３年度</t>
  </si>
  <si>
    <t>H１４年度</t>
  </si>
  <si>
    <t>H１５年度</t>
  </si>
  <si>
    <t>平成１２年度</t>
  </si>
  <si>
    <t>老齢福祉年金受給者であって世帯全員が市民税非課税の場合等</t>
  </si>
  <si>
    <t>世帯全員が市民税非課税の場合等</t>
  </si>
  <si>
    <t>世帯のだれかに市民税が課税されているが、本人は市民税非課税の場合等</t>
  </si>
  <si>
    <t>本人市民税課税で前年の合計所得金額が200万円未満の場合等（平成１４年度まで250万円未満）</t>
  </si>
  <si>
    <t>本人市民税課税で前年の合計所得金額が200万円以上の場合（平成１４年度まで250万円以上）</t>
  </si>
  <si>
    <t>保険料は平成１２年４月～９月までは国が全額負担、</t>
  </si>
  <si>
    <t>平成１２年１０月～平成１３年９月までは国が半額負担</t>
  </si>
  <si>
    <t>不納欠損</t>
  </si>
  <si>
    <t>翌年度繰越</t>
  </si>
  <si>
    <t>金額</t>
  </si>
  <si>
    <t>１　年度別保険料（年額）の推移</t>
  </si>
  <si>
    <t>平成１３年度</t>
  </si>
  <si>
    <t>（内訳）</t>
  </si>
  <si>
    <t>被災</t>
  </si>
  <si>
    <t>所得激減</t>
  </si>
  <si>
    <t>生活困窮</t>
  </si>
  <si>
    <t>制度的</t>
  </si>
  <si>
    <t>その他</t>
  </si>
  <si>
    <t>※</t>
  </si>
  <si>
    <t>※</t>
  </si>
  <si>
    <t>平成１４年度</t>
  </si>
  <si>
    <t>H１６年度</t>
  </si>
  <si>
    <t>16年度</t>
  </si>
  <si>
    <t xml:space="preserve">  人数について、年度途中で徴収方法が変更になった場合、及び特別徴収と普通徴収の両方がある場合についてはそれぞれにカウントしている。</t>
  </si>
  <si>
    <t>・</t>
  </si>
  <si>
    <t>　・　</t>
  </si>
  <si>
    <t>　</t>
  </si>
  <si>
    <t>＊</t>
  </si>
  <si>
    <t>２　保険料収納状況</t>
  </si>
  <si>
    <t>（１）</t>
  </si>
  <si>
    <t>（２）</t>
  </si>
  <si>
    <t xml:space="preserve"> </t>
  </si>
  <si>
    <t>（３）</t>
  </si>
  <si>
    <t>17年度</t>
  </si>
  <si>
    <t>平成１６年度B</t>
  </si>
  <si>
    <t>平成１５年度</t>
  </si>
  <si>
    <t>H１７年度</t>
  </si>
  <si>
    <t>平成１６年度B</t>
  </si>
  <si>
    <t>平成１５年度</t>
  </si>
  <si>
    <t>平成１４年度</t>
  </si>
  <si>
    <t>平成１３年度</t>
  </si>
  <si>
    <t>滞納繰越分の人数については、最終期別の行政区での実人数にて計上しています。</t>
  </si>
  <si>
    <t>滞納繰越分の人数については、最終期別の所得段階での実人数にて計上しています。</t>
  </si>
  <si>
    <t>平成１７年度Ａ</t>
  </si>
  <si>
    <t>％</t>
  </si>
  <si>
    <t>（前年度　1,652件　　16,681,108円）</t>
  </si>
  <si>
    <t>平成１７年度Ａ</t>
  </si>
  <si>
    <t>前年度比A / B</t>
  </si>
  <si>
    <t>・</t>
  </si>
  <si>
    <t>・</t>
  </si>
  <si>
    <t xml:space="preserve"> </t>
  </si>
  <si>
    <t>　</t>
  </si>
  <si>
    <t>　</t>
  </si>
  <si>
    <t>x333333333333333333333333333333333333333333333333333333333333333333333333333333333333333333333333333333333333333333333333333333333333333</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</si>
</sst>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 numFmtId="188" formatCode="\(&quot;前&quot;&quot;年&quot;&quot;度&quot;\ 0.00%\)"/>
    <numFmt numFmtId="189" formatCode="\(&quot;前&quot;&quot;年&quot;&quot;度&quot;\ 0.00&quot;％&quot;\)"/>
    <numFmt numFmtId="190" formatCode="0.000_ "/>
  </numFmts>
  <fonts count="21">
    <font>
      <sz val="11"/>
      <name val="ＭＳ Ｐゴシック"/>
      <family val="0"/>
    </font>
    <font>
      <u val="single"/>
      <sz val="11"/>
      <color indexed="12"/>
      <name val="ＭＳ Ｐ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1"/>
      <color indexed="8"/>
      <name val="ＭＳ Ｐゴシック"/>
      <family val="3"/>
    </font>
    <font>
      <sz val="6"/>
      <name val="ＭＳ ゴシック"/>
      <family val="3"/>
    </font>
    <font>
      <sz val="8"/>
      <name val="ＭＳ Ｐゴシック"/>
      <family val="3"/>
    </font>
    <font>
      <sz val="15.5"/>
      <name val="ＭＳ Ｐゴシック"/>
      <family val="3"/>
    </font>
    <font>
      <sz val="14"/>
      <name val="ＭＳ Ｐゴシック"/>
      <family val="3"/>
    </font>
    <font>
      <sz val="13.75"/>
      <name val="ＭＳ Ｐゴシック"/>
      <family val="3"/>
    </font>
    <font>
      <sz val="12.25"/>
      <name val="ＭＳ Ｐゴシック"/>
      <family val="3"/>
    </font>
    <font>
      <sz val="10.75"/>
      <name val="ＭＳ Ｐゴシック"/>
      <family val="3"/>
    </font>
  </fonts>
  <fills count="2">
    <fill>
      <patternFill/>
    </fill>
    <fill>
      <patternFill patternType="gray125"/>
    </fill>
  </fills>
  <borders count="84">
    <border>
      <left/>
      <right/>
      <top/>
      <bottom/>
      <diagonal/>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style="thin"/>
      <right style="thin"/>
      <top style="thin"/>
      <bottom style="medium"/>
    </border>
    <border>
      <left>
        <color indexed="63"/>
      </left>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color indexed="63"/>
      </left>
      <right style="medium"/>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style="medium"/>
      <right style="thin"/>
      <top style="thin"/>
      <bottom style="thin"/>
    </border>
    <border>
      <left style="thin"/>
      <right style="thin"/>
      <top style="thin"/>
      <bottom style="thin"/>
    </border>
    <border>
      <left style="medium"/>
      <right style="thin"/>
      <top style="thin"/>
      <bottom style="double"/>
    </border>
    <border>
      <left style="thin"/>
      <right style="thin"/>
      <top style="thin"/>
      <bottom style="double"/>
    </border>
    <border>
      <left style="thin"/>
      <right style="thin"/>
      <top style="thin"/>
      <bottom>
        <color indexed="63"/>
      </bottom>
    </border>
    <border>
      <left style="thin"/>
      <right style="thin"/>
      <top>
        <color indexed="63"/>
      </top>
      <bottom style="double"/>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hair"/>
      <bottom style="thin"/>
    </border>
    <border>
      <left style="thin"/>
      <right style="thin"/>
      <top style="thin"/>
      <bottom style="hair"/>
    </border>
    <border>
      <left style="thin"/>
      <right style="thin"/>
      <top style="hair"/>
      <bottom style="hair"/>
    </border>
    <border>
      <left style="thin"/>
      <right style="thin"/>
      <top style="hair"/>
      <bottom style="mediu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color indexed="63"/>
      </top>
      <bottom style="hair"/>
    </border>
    <border>
      <left style="thin"/>
      <right style="thin"/>
      <top style="hair"/>
      <bottom style="double"/>
    </border>
    <border>
      <left style="medium"/>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13" fillId="0" borderId="0">
      <alignment/>
      <protection/>
    </xf>
    <xf numFmtId="0" fontId="3" fillId="0" borderId="0" applyNumberFormat="0" applyFill="0" applyBorder="0" applyAlignment="0" applyProtection="0"/>
  </cellStyleXfs>
  <cellXfs count="510">
    <xf numFmtId="0" fontId="0" fillId="0" borderId="0" xfId="0" applyAlignment="1">
      <alignment/>
    </xf>
    <xf numFmtId="0" fontId="5" fillId="0" borderId="0" xfId="0" applyFont="1" applyFill="1" applyBorder="1" applyAlignment="1">
      <alignment horizontal="distributed" vertical="center"/>
    </xf>
    <xf numFmtId="184" fontId="8" fillId="0" borderId="0" xfId="0" applyNumberFormat="1" applyFont="1" applyFill="1" applyBorder="1" applyAlignment="1">
      <alignment horizontal="right" vertical="center"/>
    </xf>
    <xf numFmtId="0" fontId="5" fillId="0" borderId="0" xfId="0" applyFont="1" applyFill="1" applyAlignment="1">
      <alignment/>
    </xf>
    <xf numFmtId="0" fontId="6" fillId="0" borderId="0" xfId="0" applyFont="1" applyFill="1" applyAlignment="1">
      <alignment horizontal="distributed" vertical="center"/>
    </xf>
    <xf numFmtId="0" fontId="5" fillId="0" borderId="0" xfId="0" applyFont="1" applyFill="1" applyBorder="1" applyAlignment="1">
      <alignment/>
    </xf>
    <xf numFmtId="0" fontId="5" fillId="0" borderId="1" xfId="0" applyFont="1" applyFill="1" applyBorder="1" applyAlignment="1">
      <alignment horizontal="center"/>
    </xf>
    <xf numFmtId="0" fontId="5" fillId="0" borderId="1" xfId="0" applyFont="1" applyFill="1" applyBorder="1" applyAlignment="1">
      <alignment vertical="center"/>
    </xf>
    <xf numFmtId="0" fontId="5" fillId="0" borderId="1" xfId="0" applyFont="1" applyFill="1" applyBorder="1" applyAlignment="1">
      <alignment/>
    </xf>
    <xf numFmtId="0" fontId="5" fillId="0" borderId="2"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distributed" vertical="center"/>
    </xf>
    <xf numFmtId="0" fontId="5" fillId="0" borderId="3" xfId="0" applyFont="1" applyFill="1" applyBorder="1" applyAlignment="1">
      <alignment vertical="center"/>
    </xf>
    <xf numFmtId="0" fontId="5" fillId="0" borderId="3" xfId="0" applyFont="1" applyFill="1" applyBorder="1" applyAlignment="1">
      <alignment/>
    </xf>
    <xf numFmtId="0" fontId="5" fillId="0" borderId="4" xfId="0" applyFont="1" applyFill="1" applyBorder="1" applyAlignment="1">
      <alignment/>
    </xf>
    <xf numFmtId="0" fontId="5" fillId="0" borderId="1" xfId="0" applyFont="1" applyFill="1" applyBorder="1" applyAlignment="1">
      <alignment horizontal="center" vertical="center"/>
    </xf>
    <xf numFmtId="0" fontId="9" fillId="0" borderId="0" xfId="0" applyFont="1" applyFill="1" applyBorder="1" applyAlignment="1">
      <alignment vertical="center"/>
    </xf>
    <xf numFmtId="0" fontId="5" fillId="0" borderId="5" xfId="0" applyFont="1" applyFill="1" applyBorder="1" applyAlignment="1">
      <alignment/>
    </xf>
    <xf numFmtId="0" fontId="5" fillId="0" borderId="6" xfId="0" applyFont="1" applyFill="1" applyBorder="1" applyAlignment="1">
      <alignment vertical="center"/>
    </xf>
    <xf numFmtId="0" fontId="5" fillId="0" borderId="6" xfId="0" applyFont="1" applyFill="1" applyBorder="1" applyAlignment="1">
      <alignment/>
    </xf>
    <xf numFmtId="0" fontId="5" fillId="0" borderId="7" xfId="0" applyFont="1" applyFill="1" applyBorder="1" applyAlignment="1">
      <alignment/>
    </xf>
    <xf numFmtId="0" fontId="5" fillId="0" borderId="0" xfId="0" applyFont="1" applyFill="1" applyBorder="1" applyAlignment="1">
      <alignment vertical="center"/>
    </xf>
    <xf numFmtId="49" fontId="7" fillId="0" borderId="0" xfId="0" applyNumberFormat="1" applyFont="1" applyFill="1" applyAlignment="1">
      <alignment vertical="center"/>
    </xf>
    <xf numFmtId="0" fontId="7" fillId="0" borderId="0" xfId="0" applyFont="1" applyFill="1" applyAlignment="1">
      <alignment vertical="center"/>
    </xf>
    <xf numFmtId="0" fontId="0" fillId="0" borderId="0" xfId="0" applyFont="1" applyFill="1" applyAlignment="1">
      <alignment vertical="center"/>
    </xf>
    <xf numFmtId="0" fontId="5" fillId="0" borderId="0" xfId="0" applyFont="1" applyFill="1" applyAlignment="1">
      <alignment vertical="center"/>
    </xf>
    <xf numFmtId="0" fontId="9" fillId="0" borderId="0" xfId="0" applyFont="1" applyFill="1" applyBorder="1" applyAlignment="1">
      <alignment horizontal="distributed" vertical="center"/>
    </xf>
    <xf numFmtId="0" fontId="8" fillId="0" borderId="0" xfId="0" applyFont="1" applyFill="1" applyAlignment="1">
      <alignment vertical="center"/>
    </xf>
    <xf numFmtId="38" fontId="1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Border="1" applyAlignment="1">
      <alignment horizontal="left" vertical="center"/>
    </xf>
    <xf numFmtId="10" fontId="5" fillId="0" borderId="0" xfId="15"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9" fillId="0" borderId="0" xfId="0" applyFont="1" applyFill="1" applyBorder="1" applyAlignment="1">
      <alignment horizontal="distributed" vertical="center"/>
    </xf>
    <xf numFmtId="0" fontId="5" fillId="0" borderId="0" xfId="0" applyFont="1" applyFill="1" applyAlignment="1">
      <alignment horizontal="center"/>
    </xf>
    <xf numFmtId="49" fontId="7" fillId="0" borderId="0" xfId="0" applyNumberFormat="1" applyFont="1" applyFill="1" applyAlignment="1">
      <alignment horizontal="distributed" vertical="center"/>
    </xf>
    <xf numFmtId="0" fontId="7" fillId="0" borderId="0" xfId="0" applyFont="1" applyFill="1" applyAlignment="1">
      <alignment horizontal="distributed" vertical="center"/>
    </xf>
    <xf numFmtId="177" fontId="8"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49"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vertical="center"/>
    </xf>
    <xf numFmtId="0" fontId="9" fillId="0" borderId="0" xfId="0" applyFont="1" applyFill="1" applyAlignment="1">
      <alignment vertical="center"/>
    </xf>
    <xf numFmtId="49" fontId="7" fillId="0" borderId="0" xfId="0" applyNumberFormat="1" applyFont="1" applyFill="1" applyBorder="1" applyAlignment="1">
      <alignment horizontal="distributed" vertical="center"/>
    </xf>
    <xf numFmtId="0" fontId="7" fillId="0" borderId="0" xfId="0" applyFont="1" applyFill="1" applyBorder="1" applyAlignment="1">
      <alignment horizontal="distributed" vertical="center"/>
    </xf>
    <xf numFmtId="0" fontId="11" fillId="0" borderId="0" xfId="21" applyFont="1" applyFill="1" applyAlignment="1">
      <alignment vertical="center"/>
      <protection/>
    </xf>
    <xf numFmtId="0" fontId="11" fillId="0" borderId="0" xfId="21" applyFont="1" applyFill="1" applyAlignment="1">
      <alignment vertical="center" wrapText="1"/>
      <protection/>
    </xf>
    <xf numFmtId="176" fontId="5" fillId="0" borderId="0" xfId="0" applyNumberFormat="1" applyFont="1" applyFill="1" applyAlignment="1">
      <alignment/>
    </xf>
    <xf numFmtId="0" fontId="5" fillId="0" borderId="0" xfId="0" applyFont="1" applyAlignment="1">
      <alignment/>
    </xf>
    <xf numFmtId="0" fontId="8" fillId="0" borderId="0" xfId="0" applyFont="1" applyAlignment="1">
      <alignment horizontal="center" vertical="center"/>
    </xf>
    <xf numFmtId="0" fontId="5" fillId="0" borderId="0" xfId="0" applyFont="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8"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Alignment="1">
      <alignment/>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distributed"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4" xfId="0" applyFont="1" applyFill="1" applyBorder="1" applyAlignment="1">
      <alignment vertical="center"/>
    </xf>
    <xf numFmtId="38" fontId="0" fillId="0" borderId="0" xfId="17"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distributed" vertical="center"/>
    </xf>
    <xf numFmtId="38" fontId="11" fillId="0" borderId="0" xfId="17" applyFont="1" applyFill="1" applyBorder="1" applyAlignment="1">
      <alignment horizontal="right" wrapText="1"/>
    </xf>
    <xf numFmtId="184" fontId="0" fillId="0" borderId="0" xfId="0" applyNumberFormat="1" applyFont="1" applyFill="1" applyBorder="1" applyAlignment="1">
      <alignment/>
    </xf>
    <xf numFmtId="184" fontId="0" fillId="0" borderId="0" xfId="0" applyNumberFormat="1" applyFont="1" applyFill="1" applyBorder="1" applyAlignment="1">
      <alignment horizontal="right" vertical="center"/>
    </xf>
    <xf numFmtId="0" fontId="0" fillId="0" borderId="0" xfId="0" applyFont="1" applyFill="1" applyAlignment="1">
      <alignment horizontal="distributed" vertical="center"/>
    </xf>
    <xf numFmtId="0" fontId="5" fillId="0" borderId="0" xfId="0" applyFont="1" applyAlignment="1">
      <alignment vertical="center"/>
    </xf>
    <xf numFmtId="0" fontId="0" fillId="0" borderId="0" xfId="0" applyFont="1" applyFill="1" applyAlignment="1">
      <alignment horizontal="distributed"/>
    </xf>
    <xf numFmtId="0" fontId="0" fillId="0" borderId="0" xfId="0" applyFont="1" applyFill="1" applyAlignment="1">
      <alignment horizontal="distributed"/>
    </xf>
    <xf numFmtId="0" fontId="0" fillId="0" borderId="0" xfId="0" applyFont="1" applyFill="1" applyBorder="1" applyAlignment="1">
      <alignment horizontal="distributed"/>
    </xf>
    <xf numFmtId="0" fontId="0" fillId="0" borderId="8"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5" fillId="0" borderId="0" xfId="0" applyFont="1" applyFill="1" applyBorder="1" applyAlignment="1">
      <alignment horizontal="center"/>
    </xf>
    <xf numFmtId="0" fontId="5" fillId="0" borderId="12" xfId="0" applyFont="1" applyFill="1" applyBorder="1" applyAlignment="1">
      <alignment horizontal="distributed" vertical="center"/>
    </xf>
    <xf numFmtId="38" fontId="0" fillId="0" borderId="13" xfId="17" applyFont="1" applyFill="1" applyBorder="1" applyAlignment="1">
      <alignment horizontal="right"/>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6" xfId="0" applyFont="1" applyFill="1" applyBorder="1" applyAlignment="1">
      <alignment horizontal="distributed" vertical="center"/>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8" xfId="0" applyFont="1" applyFill="1" applyBorder="1" applyAlignment="1">
      <alignment horizontal="center" vertical="center" wrapText="1"/>
    </xf>
    <xf numFmtId="38" fontId="5" fillId="0" borderId="8" xfId="17" applyFont="1" applyFill="1" applyBorder="1" applyAlignment="1">
      <alignment horizontal="right" vertical="center"/>
    </xf>
    <xf numFmtId="38" fontId="0" fillId="0" borderId="1" xfId="17" applyFont="1" applyFill="1" applyBorder="1" applyAlignment="1">
      <alignment horizontal="right"/>
    </xf>
    <xf numFmtId="38" fontId="0" fillId="0" borderId="18" xfId="17" applyFont="1" applyFill="1" applyBorder="1" applyAlignment="1">
      <alignment horizontal="right"/>
    </xf>
    <xf numFmtId="38" fontId="0" fillId="0" borderId="19" xfId="17" applyFont="1" applyFill="1" applyBorder="1" applyAlignment="1">
      <alignment horizontal="right"/>
    </xf>
    <xf numFmtId="0" fontId="5" fillId="0" borderId="8" xfId="0" applyFont="1" applyFill="1" applyBorder="1" applyAlignment="1">
      <alignment horizontal="center" vertical="center" wrapText="1"/>
    </xf>
    <xf numFmtId="0" fontId="12" fillId="0" borderId="0" xfId="0" applyFont="1" applyFill="1" applyBorder="1" applyAlignment="1">
      <alignment horizontal="left" vertical="center"/>
    </xf>
    <xf numFmtId="0" fontId="15" fillId="0" borderId="0" xfId="0" applyFont="1" applyFill="1" applyBorder="1" applyAlignment="1">
      <alignment horizontal="left"/>
    </xf>
    <xf numFmtId="0" fontId="0" fillId="0" borderId="7" xfId="0" applyFont="1" applyFill="1" applyBorder="1" applyAlignment="1">
      <alignment horizontal="center" vertical="center" wrapText="1"/>
    </xf>
    <xf numFmtId="0" fontId="5" fillId="0" borderId="0" xfId="0" applyFont="1" applyFill="1" applyBorder="1" applyAlignment="1">
      <alignment vertical="center" wrapText="1"/>
    </xf>
    <xf numFmtId="38" fontId="5" fillId="0" borderId="20" xfId="17" applyFont="1" applyFill="1" applyBorder="1" applyAlignment="1">
      <alignment horizontal="right" vertical="center"/>
    </xf>
    <xf numFmtId="38" fontId="0" fillId="0" borderId="20" xfId="17" applyFont="1" applyFill="1" applyBorder="1" applyAlignment="1">
      <alignment horizontal="right"/>
    </xf>
    <xf numFmtId="38" fontId="0" fillId="0" borderId="21" xfId="17" applyFont="1" applyFill="1" applyBorder="1" applyAlignment="1">
      <alignment horizontal="right"/>
    </xf>
    <xf numFmtId="38" fontId="5" fillId="0" borderId="9" xfId="17" applyFont="1" applyFill="1" applyBorder="1" applyAlignment="1">
      <alignment horizontal="right" vertical="center"/>
    </xf>
    <xf numFmtId="38" fontId="0" fillId="0" borderId="0" xfId="17" applyFont="1" applyFill="1" applyBorder="1" applyAlignment="1">
      <alignment horizontal="right"/>
    </xf>
    <xf numFmtId="38" fontId="0" fillId="0" borderId="11" xfId="17" applyFont="1" applyFill="1" applyBorder="1" applyAlignment="1">
      <alignment horizontal="right"/>
    </xf>
    <xf numFmtId="38" fontId="0" fillId="0" borderId="6" xfId="17" applyFont="1" applyFill="1" applyBorder="1" applyAlignment="1">
      <alignment horizontal="right"/>
    </xf>
    <xf numFmtId="0" fontId="5"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11" xfId="0" applyFont="1" applyFill="1" applyBorder="1" applyAlignment="1">
      <alignment horizontal="center" vertical="center" wrapText="1"/>
    </xf>
    <xf numFmtId="38" fontId="0" fillId="0" borderId="22" xfId="17" applyFont="1" applyFill="1" applyBorder="1" applyAlignment="1">
      <alignment horizontal="right"/>
    </xf>
    <xf numFmtId="38" fontId="0" fillId="0" borderId="10" xfId="17" applyFont="1" applyFill="1" applyBorder="1" applyAlignment="1">
      <alignment horizontal="right"/>
    </xf>
    <xf numFmtId="38" fontId="0" fillId="0" borderId="3" xfId="17" applyFont="1" applyFill="1" applyBorder="1" applyAlignment="1">
      <alignment horizontal="right"/>
    </xf>
    <xf numFmtId="0" fontId="0" fillId="0" borderId="9" xfId="0" applyFont="1" applyFill="1" applyBorder="1" applyAlignment="1">
      <alignment horizontal="center" vertical="center" wrapText="1"/>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26" xfId="0" applyFont="1" applyFill="1" applyBorder="1" applyAlignment="1">
      <alignment horizontal="distributed" vertical="center"/>
    </xf>
    <xf numFmtId="38" fontId="5" fillId="0" borderId="27" xfId="17" applyFont="1" applyFill="1" applyBorder="1" applyAlignment="1">
      <alignment horizontal="right" vertical="center"/>
    </xf>
    <xf numFmtId="38" fontId="0" fillId="0" borderId="27" xfId="17" applyFont="1" applyFill="1" applyBorder="1" applyAlignment="1">
      <alignment horizontal="right"/>
    </xf>
    <xf numFmtId="38" fontId="0" fillId="0" borderId="28" xfId="17" applyFont="1" applyFill="1" applyBorder="1" applyAlignment="1">
      <alignment horizontal="right"/>
    </xf>
    <xf numFmtId="38" fontId="0" fillId="0" borderId="29" xfId="17" applyFont="1" applyFill="1" applyBorder="1" applyAlignment="1">
      <alignment horizontal="right"/>
    </xf>
    <xf numFmtId="38" fontId="0" fillId="0" borderId="30" xfId="17" applyFont="1" applyFill="1" applyBorder="1" applyAlignment="1">
      <alignment horizontal="right"/>
    </xf>
    <xf numFmtId="38" fontId="5" fillId="0" borderId="1" xfId="17" applyFont="1" applyFill="1" applyBorder="1" applyAlignment="1">
      <alignment horizontal="right" vertical="center"/>
    </xf>
    <xf numFmtId="38" fontId="5" fillId="0" borderId="29" xfId="17" applyFont="1" applyFill="1" applyBorder="1" applyAlignment="1">
      <alignment horizontal="right" vertical="center"/>
    </xf>
    <xf numFmtId="38" fontId="5" fillId="0" borderId="18" xfId="17" applyFont="1" applyFill="1" applyBorder="1" applyAlignment="1">
      <alignment horizontal="right" vertical="center"/>
    </xf>
    <xf numFmtId="38" fontId="5" fillId="0" borderId="19" xfId="17" applyFont="1" applyFill="1" applyBorder="1" applyAlignment="1">
      <alignment horizontal="right" vertical="center"/>
    </xf>
    <xf numFmtId="38" fontId="5" fillId="0" borderId="30" xfId="17" applyFont="1" applyFill="1" applyBorder="1" applyAlignment="1">
      <alignment horizontal="right" vertical="center"/>
    </xf>
    <xf numFmtId="0" fontId="0" fillId="0" borderId="10" xfId="0" applyFont="1" applyFill="1" applyBorder="1" applyAlignment="1">
      <alignment horizontal="center" vertical="center" wrapText="1"/>
    </xf>
    <xf numFmtId="0" fontId="0" fillId="0" borderId="4" xfId="0" applyFont="1" applyFill="1" applyBorder="1" applyAlignment="1">
      <alignment horizontal="center" vertical="center" wrapText="1"/>
    </xf>
    <xf numFmtId="38" fontId="0" fillId="0" borderId="15" xfId="17" applyFont="1" applyFill="1" applyBorder="1" applyAlignment="1">
      <alignment horizontal="right"/>
    </xf>
    <xf numFmtId="38" fontId="0" fillId="0" borderId="31" xfId="17" applyFont="1" applyFill="1" applyBorder="1" applyAlignment="1">
      <alignment horizontal="right"/>
    </xf>
    <xf numFmtId="38" fontId="5" fillId="0" borderId="10" xfId="17" applyFont="1" applyFill="1" applyBorder="1" applyAlignment="1">
      <alignment horizontal="right" vertical="center"/>
    </xf>
    <xf numFmtId="38" fontId="5" fillId="0" borderId="3" xfId="17" applyFont="1" applyFill="1" applyBorder="1" applyAlignment="1">
      <alignment horizontal="right" vertical="center"/>
    </xf>
    <xf numFmtId="38" fontId="5" fillId="0" borderId="31" xfId="17" applyFont="1" applyFill="1" applyBorder="1" applyAlignment="1">
      <alignment horizontal="right" vertical="center"/>
    </xf>
    <xf numFmtId="0" fontId="5" fillId="0" borderId="32" xfId="0" applyFont="1" applyFill="1" applyBorder="1" applyAlignment="1">
      <alignment horizontal="distributed" vertical="center"/>
    </xf>
    <xf numFmtId="0" fontId="0" fillId="0" borderId="33" xfId="0" applyFont="1" applyFill="1" applyBorder="1" applyAlignment="1">
      <alignment horizontal="distributed"/>
    </xf>
    <xf numFmtId="0" fontId="5"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5" fillId="0" borderId="27" xfId="0" applyFont="1" applyFill="1" applyBorder="1" applyAlignment="1">
      <alignment horizontal="distributed" vertical="center"/>
    </xf>
    <xf numFmtId="0" fontId="0" fillId="0" borderId="27" xfId="0" applyFont="1" applyFill="1" applyBorder="1" applyAlignment="1">
      <alignment horizontal="distributed"/>
    </xf>
    <xf numFmtId="0" fontId="0" fillId="0" borderId="15" xfId="0" applyFont="1" applyFill="1" applyBorder="1" applyAlignment="1">
      <alignment horizontal="distributed"/>
    </xf>
    <xf numFmtId="0" fontId="5" fillId="0" borderId="36" xfId="0" applyFont="1" applyFill="1" applyBorder="1" applyAlignment="1">
      <alignment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31" xfId="0" applyFont="1" applyFill="1" applyBorder="1" applyAlignment="1">
      <alignment vertical="center"/>
    </xf>
    <xf numFmtId="0" fontId="0" fillId="0" borderId="41" xfId="0" applyFont="1" applyFill="1" applyBorder="1" applyAlignment="1">
      <alignment horizontal="distributed"/>
    </xf>
    <xf numFmtId="177" fontId="8" fillId="0" borderId="9" xfId="0" applyNumberFormat="1" applyFont="1" applyFill="1" applyBorder="1" applyAlignment="1">
      <alignment horizontal="right" vertical="center"/>
    </xf>
    <xf numFmtId="0" fontId="0" fillId="0" borderId="5"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7" xfId="0" applyFont="1" applyFill="1" applyBorder="1" applyAlignment="1">
      <alignment horizontal="right" vertical="center"/>
    </xf>
    <xf numFmtId="0" fontId="5" fillId="0" borderId="0" xfId="0" applyFont="1" applyFill="1" applyAlignment="1">
      <alignment vertical="center" wrapText="1"/>
    </xf>
    <xf numFmtId="177" fontId="8" fillId="0" borderId="8"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9" xfId="0" applyFont="1" applyFill="1" applyBorder="1" applyAlignment="1">
      <alignment horizontal="right" vertical="center"/>
    </xf>
    <xf numFmtId="38" fontId="5" fillId="0" borderId="8" xfId="17" applyFont="1" applyFill="1" applyBorder="1" applyAlignment="1">
      <alignment horizontal="right" vertical="center"/>
    </xf>
    <xf numFmtId="38" fontId="5" fillId="0" borderId="1" xfId="17" applyFont="1" applyFill="1" applyBorder="1" applyAlignment="1">
      <alignment horizontal="right" vertical="center"/>
    </xf>
    <xf numFmtId="38" fontId="5" fillId="0" borderId="29" xfId="17" applyFont="1" applyFill="1" applyBorder="1" applyAlignment="1">
      <alignment horizontal="right" vertical="center"/>
    </xf>
    <xf numFmtId="38" fontId="5" fillId="0" borderId="10" xfId="17" applyFont="1" applyFill="1" applyBorder="1" applyAlignment="1">
      <alignment horizontal="right" vertical="center"/>
    </xf>
    <xf numFmtId="38" fontId="5" fillId="0" borderId="3" xfId="17" applyFont="1" applyFill="1" applyBorder="1" applyAlignment="1">
      <alignment horizontal="right" vertical="center"/>
    </xf>
    <xf numFmtId="38" fontId="5" fillId="0" borderId="31" xfId="17" applyFont="1" applyFill="1" applyBorder="1" applyAlignment="1">
      <alignment horizontal="right" vertical="center"/>
    </xf>
    <xf numFmtId="0" fontId="0" fillId="0" borderId="10" xfId="0" applyFont="1" applyFill="1" applyBorder="1" applyAlignment="1">
      <alignment horizontal="right" vertical="center"/>
    </xf>
    <xf numFmtId="0" fontId="0" fillId="0" borderId="4" xfId="0" applyFont="1" applyFill="1" applyBorder="1" applyAlignment="1">
      <alignment horizontal="right" vertical="center"/>
    </xf>
    <xf numFmtId="0" fontId="5" fillId="0" borderId="6"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Alignment="1">
      <alignment horizontal="left" vertical="center" wrapText="1"/>
    </xf>
    <xf numFmtId="10" fontId="8" fillId="0" borderId="8" xfId="0" applyNumberFormat="1" applyFont="1" applyFill="1" applyBorder="1" applyAlignment="1">
      <alignment horizontal="center" vertical="center"/>
    </xf>
    <xf numFmtId="10" fontId="8" fillId="0" borderId="1" xfId="0" applyNumberFormat="1" applyFont="1" applyFill="1" applyBorder="1" applyAlignment="1">
      <alignment horizontal="center" vertical="center"/>
    </xf>
    <xf numFmtId="10" fontId="8" fillId="0" borderId="29" xfId="0" applyNumberFormat="1" applyFont="1" applyFill="1" applyBorder="1" applyAlignment="1">
      <alignment horizontal="center" vertical="center"/>
    </xf>
    <xf numFmtId="10" fontId="8" fillId="0" borderId="11" xfId="0" applyNumberFormat="1" applyFont="1" applyFill="1" applyBorder="1" applyAlignment="1">
      <alignment horizontal="center" vertical="center"/>
    </xf>
    <xf numFmtId="10" fontId="8" fillId="0" borderId="6" xfId="0" applyNumberFormat="1" applyFont="1" applyFill="1" applyBorder="1" applyAlignment="1">
      <alignment horizontal="center" vertical="center"/>
    </xf>
    <xf numFmtId="10" fontId="8" fillId="0" borderId="22" xfId="0" applyNumberFormat="1" applyFont="1" applyFill="1" applyBorder="1" applyAlignment="1">
      <alignment horizontal="center" vertical="center"/>
    </xf>
    <xf numFmtId="10" fontId="8" fillId="0" borderId="2" xfId="0" applyNumberFormat="1" applyFont="1" applyFill="1" applyBorder="1" applyAlignment="1">
      <alignment horizontal="center" vertical="center"/>
    </xf>
    <xf numFmtId="10" fontId="8" fillId="0" borderId="7" xfId="0" applyNumberFormat="1" applyFont="1" applyFill="1" applyBorder="1" applyAlignment="1">
      <alignment horizontal="center" vertical="center"/>
    </xf>
    <xf numFmtId="0" fontId="12" fillId="0" borderId="37" xfId="0" applyFont="1" applyFill="1" applyBorder="1" applyAlignment="1">
      <alignment horizontal="left" vertical="center"/>
    </xf>
    <xf numFmtId="0" fontId="0" fillId="0" borderId="0" xfId="0" applyFont="1" applyFill="1" applyBorder="1" applyAlignment="1">
      <alignment horizontal="left"/>
    </xf>
    <xf numFmtId="176" fontId="8" fillId="0" borderId="24" xfId="0" applyNumberFormat="1" applyFont="1" applyFill="1" applyBorder="1" applyAlignment="1">
      <alignment horizontal="right" vertical="center"/>
    </xf>
    <xf numFmtId="0" fontId="0" fillId="0" borderId="24" xfId="0" applyFont="1" applyFill="1" applyBorder="1" applyAlignment="1">
      <alignment vertical="center"/>
    </xf>
    <xf numFmtId="176" fontId="8" fillId="0" borderId="26" xfId="0" applyNumberFormat="1" applyFont="1" applyFill="1" applyBorder="1" applyAlignment="1">
      <alignment horizontal="right" vertical="center"/>
    </xf>
    <xf numFmtId="0" fontId="0" fillId="0" borderId="26" xfId="0" applyFont="1" applyFill="1" applyBorder="1" applyAlignment="1">
      <alignment vertical="center"/>
    </xf>
    <xf numFmtId="10" fontId="8" fillId="0" borderId="34" xfId="0" applyNumberFormat="1" applyFont="1" applyFill="1" applyBorder="1" applyAlignment="1">
      <alignment horizontal="center" vertical="center"/>
    </xf>
    <xf numFmtId="10" fontId="8" fillId="0" borderId="37" xfId="0" applyNumberFormat="1" applyFont="1" applyFill="1" applyBorder="1" applyAlignment="1">
      <alignment horizontal="center" vertical="center"/>
    </xf>
    <xf numFmtId="10" fontId="8" fillId="0" borderId="38" xfId="0" applyNumberFormat="1" applyFont="1" applyFill="1" applyBorder="1" applyAlignment="1">
      <alignment horizontal="center" vertical="center"/>
    </xf>
    <xf numFmtId="10" fontId="8" fillId="0" borderId="10" xfId="0" applyNumberFormat="1" applyFont="1" applyFill="1" applyBorder="1" applyAlignment="1">
      <alignment horizontal="center" vertical="center"/>
    </xf>
    <xf numFmtId="10" fontId="8" fillId="0" borderId="3" xfId="0" applyNumberFormat="1" applyFont="1" applyFill="1" applyBorder="1" applyAlignment="1">
      <alignment horizontal="center" vertical="center"/>
    </xf>
    <xf numFmtId="10" fontId="8" fillId="0" borderId="31" xfId="0" applyNumberFormat="1" applyFont="1" applyFill="1" applyBorder="1" applyAlignment="1">
      <alignment horizontal="center" vertical="center"/>
    </xf>
    <xf numFmtId="10" fontId="8" fillId="0" borderId="35" xfId="0" applyNumberFormat="1" applyFont="1" applyFill="1" applyBorder="1" applyAlignment="1">
      <alignment horizontal="center" vertical="center"/>
    </xf>
    <xf numFmtId="10" fontId="8" fillId="0" borderId="4" xfId="0" applyNumberFormat="1" applyFont="1" applyFill="1" applyBorder="1" applyAlignment="1">
      <alignment horizontal="center" vertical="center"/>
    </xf>
    <xf numFmtId="0" fontId="12" fillId="0" borderId="8" xfId="0" applyFont="1" applyFill="1" applyBorder="1" applyAlignment="1">
      <alignment horizontal="distributed" vertical="center"/>
    </xf>
    <xf numFmtId="0" fontId="12" fillId="0" borderId="1" xfId="0" applyFont="1" applyFill="1" applyBorder="1" applyAlignment="1">
      <alignment horizontal="distributed" vertical="center"/>
    </xf>
    <xf numFmtId="0" fontId="12" fillId="0" borderId="29" xfId="0" applyFont="1" applyFill="1" applyBorder="1" applyAlignment="1">
      <alignment horizontal="distributed" vertical="center"/>
    </xf>
    <xf numFmtId="0" fontId="12" fillId="0" borderId="11" xfId="0" applyFont="1" applyFill="1" applyBorder="1" applyAlignment="1">
      <alignment horizontal="distributed" vertical="center"/>
    </xf>
    <xf numFmtId="0" fontId="12" fillId="0" borderId="6" xfId="0" applyFont="1" applyFill="1" applyBorder="1" applyAlignment="1">
      <alignment horizontal="distributed" vertical="center"/>
    </xf>
    <xf numFmtId="0" fontId="12" fillId="0" borderId="22" xfId="0" applyFont="1" applyFill="1" applyBorder="1" applyAlignment="1">
      <alignment horizontal="distributed" vertical="center"/>
    </xf>
    <xf numFmtId="176" fontId="8" fillId="0" borderId="8" xfId="0" applyNumberFormat="1" applyFont="1" applyFill="1" applyBorder="1" applyAlignment="1">
      <alignment horizontal="center" vertical="center"/>
    </xf>
    <xf numFmtId="176" fontId="8" fillId="0" borderId="1" xfId="0" applyNumberFormat="1" applyFont="1" applyFill="1" applyBorder="1" applyAlignment="1">
      <alignment horizontal="center" vertical="center"/>
    </xf>
    <xf numFmtId="176" fontId="8" fillId="0" borderId="29"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6" xfId="0" applyNumberFormat="1" applyFont="1" applyFill="1" applyBorder="1" applyAlignment="1">
      <alignment horizontal="center" vertical="center"/>
    </xf>
    <xf numFmtId="176" fontId="8" fillId="0" borderId="22" xfId="0" applyNumberFormat="1" applyFont="1" applyFill="1" applyBorder="1" applyAlignment="1">
      <alignment horizontal="center" vertical="center"/>
    </xf>
    <xf numFmtId="187" fontId="8" fillId="0" borderId="8" xfId="0" applyNumberFormat="1" applyFont="1" applyFill="1" applyBorder="1" applyAlignment="1">
      <alignment horizontal="distributed" vertical="center"/>
    </xf>
    <xf numFmtId="187" fontId="8" fillId="0" borderId="2" xfId="0" applyNumberFormat="1" applyFont="1" applyFill="1" applyBorder="1" applyAlignment="1">
      <alignment horizontal="distributed" vertical="center"/>
    </xf>
    <xf numFmtId="187" fontId="8" fillId="0" borderId="11" xfId="0" applyNumberFormat="1" applyFont="1" applyFill="1" applyBorder="1" applyAlignment="1">
      <alignment horizontal="distributed" vertical="center"/>
    </xf>
    <xf numFmtId="187" fontId="8" fillId="0" borderId="7" xfId="0" applyNumberFormat="1" applyFont="1" applyFill="1" applyBorder="1" applyAlignment="1">
      <alignment horizontal="distributed" vertical="center"/>
    </xf>
    <xf numFmtId="0" fontId="12" fillId="0" borderId="42" xfId="0" applyFont="1" applyFill="1" applyBorder="1" applyAlignment="1">
      <alignment horizontal="distributed" vertical="top"/>
    </xf>
    <xf numFmtId="0" fontId="12" fillId="0" borderId="43" xfId="0" applyFont="1" applyFill="1" applyBorder="1" applyAlignment="1">
      <alignment horizontal="distributed" vertical="top"/>
    </xf>
    <xf numFmtId="0" fontId="12" fillId="0" borderId="44" xfId="0" applyFont="1" applyFill="1" applyBorder="1" applyAlignment="1">
      <alignment horizontal="distributed" vertical="top"/>
    </xf>
    <xf numFmtId="0" fontId="12" fillId="0" borderId="34" xfId="0" applyFont="1" applyFill="1" applyBorder="1" applyAlignment="1">
      <alignment horizontal="distributed" vertical="center"/>
    </xf>
    <xf numFmtId="0" fontId="12" fillId="0" borderId="37" xfId="0" applyFont="1" applyFill="1" applyBorder="1" applyAlignment="1">
      <alignment horizontal="distributed" vertical="center"/>
    </xf>
    <xf numFmtId="0" fontId="12" fillId="0" borderId="38"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3" xfId="0" applyFont="1" applyFill="1" applyBorder="1" applyAlignment="1">
      <alignment horizontal="distributed" vertical="center"/>
    </xf>
    <xf numFmtId="0" fontId="12" fillId="0" borderId="31" xfId="0" applyFont="1" applyFill="1" applyBorder="1" applyAlignment="1">
      <alignment horizontal="distributed" vertical="center"/>
    </xf>
    <xf numFmtId="176" fontId="8" fillId="0" borderId="8" xfId="0" applyNumberFormat="1" applyFont="1" applyFill="1" applyBorder="1" applyAlignment="1">
      <alignment horizontal="distributed" vertical="center"/>
    </xf>
    <xf numFmtId="176" fontId="8" fillId="0" borderId="1" xfId="0" applyNumberFormat="1" applyFont="1" applyFill="1" applyBorder="1" applyAlignment="1">
      <alignment horizontal="distributed" vertical="center"/>
    </xf>
    <xf numFmtId="176" fontId="8" fillId="0" borderId="29" xfId="0" applyNumberFormat="1" applyFont="1" applyFill="1" applyBorder="1" applyAlignment="1">
      <alignment horizontal="distributed" vertical="center"/>
    </xf>
    <xf numFmtId="176" fontId="8" fillId="0" borderId="11" xfId="0" applyNumberFormat="1" applyFont="1" applyFill="1" applyBorder="1" applyAlignment="1">
      <alignment horizontal="distributed" vertical="center"/>
    </xf>
    <xf numFmtId="176" fontId="8" fillId="0" borderId="6" xfId="0" applyNumberFormat="1" applyFont="1" applyFill="1" applyBorder="1" applyAlignment="1">
      <alignment horizontal="distributed" vertical="center"/>
    </xf>
    <xf numFmtId="176" fontId="8" fillId="0" borderId="22" xfId="0" applyNumberFormat="1" applyFont="1" applyFill="1" applyBorder="1" applyAlignment="1">
      <alignment horizontal="distributed" vertical="center"/>
    </xf>
    <xf numFmtId="176" fontId="8" fillId="0" borderId="8" xfId="0" applyNumberFormat="1" applyFont="1" applyFill="1" applyBorder="1" applyAlignment="1">
      <alignment horizontal="right" vertical="center"/>
    </xf>
    <xf numFmtId="176" fontId="8" fillId="0" borderId="1" xfId="0" applyNumberFormat="1" applyFont="1" applyFill="1" applyBorder="1" applyAlignment="1">
      <alignment horizontal="right" vertical="center"/>
    </xf>
    <xf numFmtId="176" fontId="8" fillId="0" borderId="29"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176" fontId="8" fillId="0" borderId="22" xfId="0" applyNumberFormat="1" applyFont="1" applyFill="1" applyBorder="1" applyAlignment="1">
      <alignment horizontal="right" vertical="center"/>
    </xf>
    <xf numFmtId="178" fontId="8" fillId="0" borderId="8" xfId="0" applyNumberFormat="1" applyFont="1" applyFill="1" applyBorder="1" applyAlignment="1">
      <alignment horizontal="right" vertical="center"/>
    </xf>
    <xf numFmtId="178" fontId="8" fillId="0" borderId="1" xfId="0" applyNumberFormat="1" applyFont="1" applyFill="1" applyBorder="1" applyAlignment="1">
      <alignment horizontal="right" vertical="center"/>
    </xf>
    <xf numFmtId="178" fontId="8" fillId="0" borderId="29" xfId="0" applyNumberFormat="1" applyFont="1" applyFill="1" applyBorder="1" applyAlignment="1">
      <alignment horizontal="right" vertical="center"/>
    </xf>
    <xf numFmtId="178" fontId="8" fillId="0" borderId="11" xfId="0"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178" fontId="8" fillId="0" borderId="22"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176" fontId="8" fillId="0" borderId="37" xfId="0" applyNumberFormat="1" applyFont="1" applyFill="1" applyBorder="1" applyAlignment="1">
      <alignment horizontal="right" vertical="center"/>
    </xf>
    <xf numFmtId="176" fontId="8" fillId="0" borderId="38"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176" fontId="8" fillId="0" borderId="3" xfId="0" applyNumberFormat="1" applyFont="1" applyFill="1" applyBorder="1" applyAlignment="1">
      <alignment horizontal="right" vertical="center"/>
    </xf>
    <xf numFmtId="176" fontId="8" fillId="0" borderId="31" xfId="0" applyNumberFormat="1" applyFont="1" applyFill="1" applyBorder="1" applyAlignment="1">
      <alignment horizontal="right" vertical="center"/>
    </xf>
    <xf numFmtId="176" fontId="8" fillId="0" borderId="34" xfId="0" applyNumberFormat="1" applyFont="1" applyFill="1" applyBorder="1" applyAlignment="1">
      <alignment horizontal="distributed" vertical="center"/>
    </xf>
    <xf numFmtId="176" fontId="8" fillId="0" borderId="37" xfId="0" applyNumberFormat="1" applyFont="1" applyFill="1" applyBorder="1" applyAlignment="1">
      <alignment horizontal="distributed" vertical="center"/>
    </xf>
    <xf numFmtId="176" fontId="8" fillId="0" borderId="38" xfId="0" applyNumberFormat="1" applyFont="1" applyFill="1" applyBorder="1" applyAlignment="1">
      <alignment horizontal="distributed" vertical="center"/>
    </xf>
    <xf numFmtId="176" fontId="8" fillId="0" borderId="10" xfId="0" applyNumberFormat="1" applyFont="1" applyFill="1" applyBorder="1" applyAlignment="1">
      <alignment horizontal="distributed" vertical="center"/>
    </xf>
    <xf numFmtId="176" fontId="8" fillId="0" borderId="3" xfId="0" applyNumberFormat="1" applyFont="1" applyFill="1" applyBorder="1" applyAlignment="1">
      <alignment horizontal="distributed" vertical="center"/>
    </xf>
    <xf numFmtId="176" fontId="8" fillId="0" borderId="31" xfId="0" applyNumberFormat="1" applyFont="1" applyFill="1" applyBorder="1" applyAlignment="1">
      <alignment horizontal="distributed" vertical="center"/>
    </xf>
    <xf numFmtId="176" fontId="8" fillId="0" borderId="34" xfId="0" applyNumberFormat="1" applyFont="1" applyFill="1" applyBorder="1" applyAlignment="1">
      <alignment horizontal="center" vertical="center"/>
    </xf>
    <xf numFmtId="176" fontId="8" fillId="0" borderId="37" xfId="0" applyNumberFormat="1" applyFont="1" applyFill="1" applyBorder="1" applyAlignment="1">
      <alignment horizontal="center" vertical="center"/>
    </xf>
    <xf numFmtId="176" fontId="8" fillId="0" borderId="38"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3" xfId="0" applyNumberFormat="1" applyFont="1" applyFill="1" applyBorder="1" applyAlignment="1">
      <alignment horizontal="center" vertical="center"/>
    </xf>
    <xf numFmtId="176" fontId="8" fillId="0" borderId="31" xfId="0" applyNumberFormat="1" applyFont="1" applyFill="1" applyBorder="1" applyAlignment="1">
      <alignment horizontal="center" vertical="center"/>
    </xf>
    <xf numFmtId="187" fontId="8" fillId="0" borderId="34" xfId="0" applyNumberFormat="1" applyFont="1" applyFill="1" applyBorder="1" applyAlignment="1">
      <alignment horizontal="distributed" vertical="center"/>
    </xf>
    <xf numFmtId="187" fontId="8" fillId="0" borderId="35" xfId="0" applyNumberFormat="1" applyFont="1" applyFill="1" applyBorder="1" applyAlignment="1">
      <alignment horizontal="distributed" vertical="center"/>
    </xf>
    <xf numFmtId="187" fontId="8" fillId="0" borderId="10" xfId="0" applyNumberFormat="1" applyFont="1" applyFill="1" applyBorder="1" applyAlignment="1">
      <alignment horizontal="distributed" vertical="center"/>
    </xf>
    <xf numFmtId="187" fontId="8" fillId="0" borderId="4" xfId="0" applyNumberFormat="1" applyFont="1" applyFill="1" applyBorder="1" applyAlignment="1">
      <alignment horizontal="distributed" vertical="center"/>
    </xf>
    <xf numFmtId="0" fontId="12" fillId="0" borderId="42" xfId="0" applyFont="1" applyFill="1" applyBorder="1" applyAlignment="1">
      <alignment horizontal="distributed" vertical="center"/>
    </xf>
    <xf numFmtId="0" fontId="12" fillId="0" borderId="43" xfId="0" applyFont="1" applyFill="1" applyBorder="1" applyAlignment="1">
      <alignment horizontal="distributed" vertical="center"/>
    </xf>
    <xf numFmtId="0" fontId="12" fillId="0" borderId="44" xfId="0" applyFont="1" applyFill="1" applyBorder="1" applyAlignment="1">
      <alignment horizontal="distributed" vertical="center"/>
    </xf>
    <xf numFmtId="178" fontId="8" fillId="0" borderId="34" xfId="0" applyNumberFormat="1" applyFont="1" applyFill="1" applyBorder="1" applyAlignment="1">
      <alignment horizontal="right" vertical="center"/>
    </xf>
    <xf numFmtId="178" fontId="8" fillId="0" borderId="37" xfId="0" applyNumberFormat="1" applyFont="1" applyFill="1" applyBorder="1" applyAlignment="1">
      <alignment horizontal="right" vertical="center"/>
    </xf>
    <xf numFmtId="178" fontId="8" fillId="0" borderId="38" xfId="0" applyNumberFormat="1" applyFont="1" applyFill="1" applyBorder="1" applyAlignment="1">
      <alignment horizontal="right" vertical="center"/>
    </xf>
    <xf numFmtId="178" fontId="8" fillId="0" borderId="10" xfId="0" applyNumberFormat="1" applyFont="1" applyFill="1" applyBorder="1" applyAlignment="1">
      <alignment horizontal="right" vertical="center"/>
    </xf>
    <xf numFmtId="178" fontId="8" fillId="0" borderId="3" xfId="0" applyNumberFormat="1" applyFont="1" applyFill="1" applyBorder="1" applyAlignment="1">
      <alignment horizontal="right" vertical="center"/>
    </xf>
    <xf numFmtId="178" fontId="8" fillId="0" borderId="31" xfId="0" applyNumberFormat="1" applyFont="1" applyFill="1" applyBorder="1" applyAlignment="1">
      <alignment horizontal="right" vertical="center"/>
    </xf>
    <xf numFmtId="0" fontId="5" fillId="0" borderId="8"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3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178" fontId="5" fillId="0" borderId="24"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0" fontId="0" fillId="0" borderId="24" xfId="0" applyFont="1" applyFill="1" applyBorder="1" applyAlignment="1">
      <alignment horizontal="right"/>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178" fontId="5" fillId="0" borderId="8"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8" fontId="5" fillId="0" borderId="29" xfId="0" applyNumberFormat="1" applyFont="1" applyFill="1" applyBorder="1" applyAlignment="1">
      <alignment horizontal="center" vertical="center"/>
    </xf>
    <xf numFmtId="178" fontId="5" fillId="0" borderId="9" xfId="0" applyNumberFormat="1" applyFont="1" applyFill="1" applyBorder="1" applyAlignment="1">
      <alignment horizontal="center" vertical="center"/>
    </xf>
    <xf numFmtId="178" fontId="5" fillId="0" borderId="0" xfId="0" applyNumberFormat="1" applyFont="1" applyFill="1" applyBorder="1" applyAlignment="1">
      <alignment horizontal="center" vertical="center"/>
    </xf>
    <xf numFmtId="178" fontId="5" fillId="0" borderId="13"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178" fontId="5" fillId="0" borderId="3" xfId="0" applyNumberFormat="1" applyFont="1" applyFill="1" applyBorder="1" applyAlignment="1">
      <alignment horizontal="center" vertical="center"/>
    </xf>
    <xf numFmtId="178" fontId="5" fillId="0" borderId="31" xfId="0" applyNumberFormat="1" applyFont="1" applyFill="1" applyBorder="1" applyAlignment="1">
      <alignment horizontal="center" vertical="center"/>
    </xf>
    <xf numFmtId="0" fontId="5"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Fill="1" applyAlignment="1">
      <alignment vertical="center" wrapText="1"/>
    </xf>
    <xf numFmtId="0" fontId="0" fillId="0" borderId="5" xfId="0" applyFont="1" applyFill="1" applyBorder="1" applyAlignment="1">
      <alignment vertical="center" wrapText="1"/>
    </xf>
    <xf numFmtId="0" fontId="0" fillId="0" borderId="0" xfId="0" applyFont="1" applyFill="1" applyAlignment="1">
      <alignment vertical="center"/>
    </xf>
    <xf numFmtId="0" fontId="0" fillId="0" borderId="5" xfId="0" applyFont="1" applyFill="1" applyBorder="1" applyAlignment="1">
      <alignment vertical="center"/>
    </xf>
    <xf numFmtId="0" fontId="5" fillId="0" borderId="2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0" fillId="0" borderId="24" xfId="0" applyFont="1" applyFill="1" applyBorder="1" applyAlignment="1">
      <alignment horizontal="righ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37"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7" xfId="0" applyFont="1" applyFill="1" applyBorder="1" applyAlignment="1">
      <alignment horizontal="distributed" vertical="center"/>
    </xf>
    <xf numFmtId="0" fontId="0" fillId="0" borderId="15" xfId="0" applyFont="1" applyFill="1" applyBorder="1" applyAlignment="1">
      <alignment horizontal="distributed" vertical="center"/>
    </xf>
    <xf numFmtId="177" fontId="5" fillId="0" borderId="45" xfId="0" applyNumberFormat="1" applyFont="1" applyFill="1" applyBorder="1" applyAlignment="1">
      <alignment horizontal="right" vertical="center"/>
    </xf>
    <xf numFmtId="177" fontId="5" fillId="0" borderId="46" xfId="0" applyNumberFormat="1" applyFont="1" applyFill="1" applyBorder="1" applyAlignment="1">
      <alignment horizontal="right" vertical="center"/>
    </xf>
    <xf numFmtId="177" fontId="5" fillId="0" borderId="48" xfId="0" applyNumberFormat="1" applyFont="1" applyFill="1" applyBorder="1" applyAlignment="1">
      <alignment horizontal="right" vertical="center"/>
    </xf>
    <xf numFmtId="0" fontId="5" fillId="0" borderId="27" xfId="0" applyFont="1" applyFill="1" applyBorder="1" applyAlignment="1">
      <alignment horizontal="distributed" vertical="center"/>
    </xf>
    <xf numFmtId="0" fontId="0" fillId="0" borderId="27" xfId="0" applyFont="1" applyFill="1" applyBorder="1" applyAlignment="1">
      <alignment vertical="center"/>
    </xf>
    <xf numFmtId="0" fontId="0" fillId="0" borderId="15" xfId="0" applyFont="1" applyFill="1" applyBorder="1" applyAlignment="1">
      <alignment vertical="center"/>
    </xf>
    <xf numFmtId="0" fontId="0" fillId="0" borderId="33" xfId="0" applyFont="1" applyFill="1" applyBorder="1" applyAlignment="1">
      <alignment horizontal="distributed" vertical="center"/>
    </xf>
    <xf numFmtId="0" fontId="0" fillId="0" borderId="41" xfId="0" applyFont="1" applyFill="1" applyBorder="1" applyAlignment="1">
      <alignment horizontal="distributed" vertical="center"/>
    </xf>
    <xf numFmtId="0" fontId="12" fillId="0" borderId="23" xfId="0" applyFont="1" applyFill="1" applyBorder="1" applyAlignment="1">
      <alignment horizontal="distributed" vertical="center"/>
    </xf>
    <xf numFmtId="0" fontId="0" fillId="0" borderId="23" xfId="0" applyFont="1" applyFill="1" applyBorder="1" applyAlignment="1">
      <alignment horizontal="distributed" vertical="center"/>
    </xf>
    <xf numFmtId="0" fontId="12" fillId="0" borderId="24" xfId="0" applyFont="1" applyFill="1" applyBorder="1" applyAlignment="1">
      <alignment horizontal="center" vertical="center"/>
    </xf>
    <xf numFmtId="178" fontId="10" fillId="0" borderId="1" xfId="0" applyNumberFormat="1" applyFont="1" applyFill="1" applyBorder="1" applyAlignment="1">
      <alignment horizontal="right" vertical="center"/>
    </xf>
    <xf numFmtId="0" fontId="0" fillId="0" borderId="1" xfId="0" applyFont="1" applyFill="1" applyBorder="1" applyAlignment="1">
      <alignment horizontal="right" vertical="center"/>
    </xf>
    <xf numFmtId="178" fontId="10"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176" fontId="10" fillId="0" borderId="1" xfId="0" applyNumberFormat="1" applyFont="1" applyFill="1" applyBorder="1" applyAlignment="1">
      <alignment horizontal="right"/>
    </xf>
    <xf numFmtId="0" fontId="0" fillId="0" borderId="1" xfId="0" applyFont="1" applyFill="1" applyBorder="1" applyAlignment="1">
      <alignment horizontal="right"/>
    </xf>
    <xf numFmtId="176" fontId="10" fillId="0" borderId="10" xfId="0" applyNumberFormat="1" applyFont="1" applyFill="1" applyBorder="1" applyAlignment="1">
      <alignment horizontal="right"/>
    </xf>
    <xf numFmtId="176" fontId="10" fillId="0" borderId="3" xfId="0" applyNumberFormat="1" applyFont="1" applyFill="1" applyBorder="1" applyAlignment="1">
      <alignment horizontal="right"/>
    </xf>
    <xf numFmtId="0" fontId="0" fillId="0" borderId="3" xfId="0" applyFont="1" applyFill="1" applyBorder="1" applyAlignment="1">
      <alignment horizontal="right"/>
    </xf>
    <xf numFmtId="10" fontId="8" fillId="0" borderId="1" xfId="15" applyNumberFormat="1" applyFont="1" applyFill="1" applyBorder="1" applyAlignment="1">
      <alignment horizontal="right" vertical="center"/>
    </xf>
    <xf numFmtId="10" fontId="10" fillId="0" borderId="1" xfId="15" applyNumberFormat="1" applyFont="1" applyFill="1" applyBorder="1" applyAlignment="1">
      <alignment horizontal="right" vertical="center"/>
    </xf>
    <xf numFmtId="10" fontId="0" fillId="0" borderId="1" xfId="15" applyNumberFormat="1" applyFont="1" applyFill="1" applyBorder="1" applyAlignment="1">
      <alignment horizontal="right" vertical="center"/>
    </xf>
    <xf numFmtId="10" fontId="10" fillId="0" borderId="6" xfId="15" applyNumberFormat="1" applyFont="1" applyFill="1" applyBorder="1" applyAlignment="1">
      <alignment horizontal="right" vertical="center"/>
    </xf>
    <xf numFmtId="10" fontId="0" fillId="0" borderId="6" xfId="15" applyNumberFormat="1" applyFont="1" applyFill="1" applyBorder="1" applyAlignment="1">
      <alignment horizontal="right" vertical="center"/>
    </xf>
    <xf numFmtId="38" fontId="5" fillId="0" borderId="49" xfId="17" applyFont="1" applyFill="1" applyBorder="1" applyAlignment="1">
      <alignment horizontal="right" vertical="center" wrapText="1"/>
    </xf>
    <xf numFmtId="38" fontId="5" fillId="0" borderId="50" xfId="17" applyFont="1" applyFill="1" applyBorder="1" applyAlignment="1">
      <alignment horizontal="right" vertical="center" wrapText="1"/>
    </xf>
    <xf numFmtId="38" fontId="5" fillId="0" borderId="51" xfId="17" applyFont="1" applyFill="1" applyBorder="1" applyAlignment="1">
      <alignment horizontal="right" vertical="center" wrapText="1"/>
    </xf>
    <xf numFmtId="38" fontId="5" fillId="0" borderId="51" xfId="21" applyNumberFormat="1" applyFont="1" applyFill="1" applyBorder="1" applyAlignment="1">
      <alignment vertical="center"/>
      <protection/>
    </xf>
    <xf numFmtId="38" fontId="5" fillId="0" borderId="52" xfId="21" applyNumberFormat="1" applyFont="1" applyFill="1" applyBorder="1" applyAlignment="1">
      <alignment vertical="center"/>
      <protection/>
    </xf>
    <xf numFmtId="10" fontId="10" fillId="0" borderId="3" xfId="15" applyNumberFormat="1" applyFont="1" applyFill="1" applyBorder="1" applyAlignment="1">
      <alignment horizontal="right" vertical="center"/>
    </xf>
    <xf numFmtId="10" fontId="0" fillId="0" borderId="3" xfId="15" applyNumberFormat="1" applyFont="1" applyFill="1" applyBorder="1" applyAlignment="1">
      <alignment horizontal="right" vertical="center"/>
    </xf>
    <xf numFmtId="0" fontId="12" fillId="0" borderId="12" xfId="0" applyFont="1" applyFill="1" applyBorder="1" applyAlignment="1">
      <alignment horizontal="center" vertical="center"/>
    </xf>
    <xf numFmtId="10" fontId="8" fillId="0" borderId="8" xfId="0" applyNumberFormat="1" applyFont="1" applyFill="1" applyBorder="1" applyAlignment="1">
      <alignment horizontal="right" vertical="center"/>
    </xf>
    <xf numFmtId="10" fontId="10" fillId="0" borderId="1" xfId="0" applyNumberFormat="1" applyFont="1" applyFill="1" applyBorder="1" applyAlignment="1">
      <alignment horizontal="right"/>
    </xf>
    <xf numFmtId="10" fontId="0" fillId="0" borderId="29" xfId="0" applyNumberFormat="1" applyFont="1" applyFill="1" applyBorder="1" applyAlignment="1">
      <alignment horizontal="right"/>
    </xf>
    <xf numFmtId="10" fontId="10" fillId="0" borderId="10" xfId="0" applyNumberFormat="1" applyFont="1" applyFill="1" applyBorder="1" applyAlignment="1">
      <alignment horizontal="right"/>
    </xf>
    <xf numFmtId="10" fontId="10" fillId="0" borderId="3" xfId="0" applyNumberFormat="1" applyFont="1" applyFill="1" applyBorder="1" applyAlignment="1">
      <alignment horizontal="right"/>
    </xf>
    <xf numFmtId="10" fontId="0" fillId="0" borderId="31" xfId="0" applyNumberFormat="1" applyFont="1" applyFill="1" applyBorder="1" applyAlignment="1">
      <alignment horizontal="right"/>
    </xf>
    <xf numFmtId="0" fontId="5" fillId="0" borderId="27" xfId="22" applyFont="1" applyFill="1" applyBorder="1" applyAlignment="1">
      <alignment horizontal="center" vertical="center" wrapText="1"/>
      <protection/>
    </xf>
    <xf numFmtId="176" fontId="8" fillId="0" borderId="15" xfId="0" applyNumberFormat="1" applyFont="1" applyFill="1" applyBorder="1" applyAlignment="1">
      <alignment horizontal="right" vertical="center"/>
    </xf>
    <xf numFmtId="0" fontId="0" fillId="0" borderId="15" xfId="0" applyFont="1" applyFill="1" applyBorder="1" applyAlignment="1">
      <alignment/>
    </xf>
    <xf numFmtId="0" fontId="0" fillId="0" borderId="12" xfId="0" applyFont="1" applyFill="1" applyBorder="1" applyAlignment="1">
      <alignment/>
    </xf>
    <xf numFmtId="0" fontId="8" fillId="0" borderId="15" xfId="0" applyFont="1" applyFill="1" applyBorder="1" applyAlignment="1">
      <alignment horizontal="right" vertical="center"/>
    </xf>
    <xf numFmtId="0" fontId="8" fillId="0" borderId="12" xfId="0" applyFont="1" applyFill="1" applyBorder="1" applyAlignment="1">
      <alignment horizontal="right" vertical="center"/>
    </xf>
    <xf numFmtId="0" fontId="0" fillId="0" borderId="12" xfId="0" applyFont="1" applyFill="1" applyBorder="1" applyAlignment="1">
      <alignment vertical="center"/>
    </xf>
    <xf numFmtId="0" fontId="8" fillId="0" borderId="24" xfId="0" applyFont="1" applyFill="1" applyBorder="1" applyAlignment="1">
      <alignment horizontal="right" vertical="center"/>
    </xf>
    <xf numFmtId="0" fontId="8" fillId="0" borderId="26" xfId="0" applyFont="1" applyFill="1" applyBorder="1" applyAlignment="1">
      <alignment horizontal="right" vertical="center"/>
    </xf>
    <xf numFmtId="0" fontId="12" fillId="0" borderId="53" xfId="0" applyFont="1" applyFill="1" applyBorder="1" applyAlignment="1">
      <alignment horizontal="center" vertical="center" textRotation="255"/>
    </xf>
    <xf numFmtId="0" fontId="0" fillId="0" borderId="43" xfId="0" applyFont="1" applyFill="1" applyBorder="1" applyAlignment="1">
      <alignment horizontal="center" vertical="center" textRotation="255"/>
    </xf>
    <xf numFmtId="0" fontId="0" fillId="0" borderId="44" xfId="0" applyFont="1" applyFill="1" applyBorder="1" applyAlignment="1">
      <alignment horizontal="center" vertical="center" textRotation="255"/>
    </xf>
    <xf numFmtId="178" fontId="8" fillId="0" borderId="15" xfId="0" applyNumberFormat="1" applyFont="1" applyFill="1" applyBorder="1" applyAlignment="1">
      <alignment horizontal="right" vertical="center"/>
    </xf>
    <xf numFmtId="178" fontId="10" fillId="0" borderId="15" xfId="0" applyNumberFormat="1" applyFont="1" applyFill="1" applyBorder="1" applyAlignment="1">
      <alignment horizontal="right" vertical="center"/>
    </xf>
    <xf numFmtId="178" fontId="10" fillId="0" borderId="12" xfId="0" applyNumberFormat="1" applyFont="1" applyFill="1" applyBorder="1" applyAlignment="1">
      <alignment horizontal="right" vertical="center"/>
    </xf>
    <xf numFmtId="0" fontId="5" fillId="0" borderId="0" xfId="0" applyFont="1" applyFill="1" applyAlignment="1">
      <alignment horizontal="center"/>
    </xf>
    <xf numFmtId="0" fontId="5" fillId="0" borderId="54"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6" xfId="0" applyFont="1" applyFill="1" applyBorder="1" applyAlignment="1">
      <alignment horizontal="center" vertical="center"/>
    </xf>
    <xf numFmtId="0" fontId="5" fillId="0" borderId="36" xfId="0" applyFont="1" applyFill="1" applyBorder="1" applyAlignment="1">
      <alignment horizontal="center" vertical="center"/>
    </xf>
    <xf numFmtId="0" fontId="0" fillId="0" borderId="37" xfId="0" applyFont="1" applyFill="1" applyBorder="1" applyAlignment="1">
      <alignment/>
    </xf>
    <xf numFmtId="0" fontId="0" fillId="0" borderId="38" xfId="0" applyFont="1" applyFill="1" applyBorder="1" applyAlignment="1">
      <alignment/>
    </xf>
    <xf numFmtId="0" fontId="0" fillId="0" borderId="40" xfId="0" applyFont="1" applyFill="1" applyBorder="1" applyAlignment="1">
      <alignment/>
    </xf>
    <xf numFmtId="0" fontId="0" fillId="0" borderId="3" xfId="0" applyFont="1" applyFill="1" applyBorder="1" applyAlignment="1">
      <alignment/>
    </xf>
    <xf numFmtId="0" fontId="0" fillId="0" borderId="31" xfId="0" applyFont="1" applyFill="1" applyBorder="1" applyAlignment="1">
      <alignment/>
    </xf>
    <xf numFmtId="0" fontId="0" fillId="0" borderId="40"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7" fillId="0" borderId="0" xfId="0" applyFont="1" applyFill="1" applyAlignment="1">
      <alignment horizontal="distributed" vertical="center"/>
    </xf>
    <xf numFmtId="0" fontId="0" fillId="0" borderId="0" xfId="0" applyFont="1" applyFill="1" applyAlignment="1">
      <alignment/>
    </xf>
    <xf numFmtId="177" fontId="8" fillId="0" borderId="45" xfId="0" applyNumberFormat="1" applyFont="1" applyFill="1" applyBorder="1" applyAlignment="1">
      <alignment horizontal="right" vertical="center"/>
    </xf>
    <xf numFmtId="177" fontId="8" fillId="0" borderId="46" xfId="0" applyNumberFormat="1" applyFont="1" applyFill="1" applyBorder="1" applyAlignment="1">
      <alignment horizontal="right" vertical="center"/>
    </xf>
    <xf numFmtId="177" fontId="8" fillId="0" borderId="48" xfId="0" applyNumberFormat="1" applyFont="1" applyFill="1" applyBorder="1" applyAlignment="1">
      <alignment horizontal="right" vertical="center"/>
    </xf>
    <xf numFmtId="177" fontId="8" fillId="0" borderId="10" xfId="0" applyNumberFormat="1" applyFont="1" applyFill="1" applyBorder="1" applyAlignment="1">
      <alignment horizontal="right" vertical="center"/>
    </xf>
    <xf numFmtId="177" fontId="8" fillId="0" borderId="3" xfId="0" applyNumberFormat="1" applyFont="1" applyFill="1" applyBorder="1" applyAlignment="1">
      <alignment horizontal="right" vertical="center"/>
    </xf>
    <xf numFmtId="177" fontId="8" fillId="0" borderId="4" xfId="0" applyNumberFormat="1" applyFont="1" applyFill="1" applyBorder="1" applyAlignment="1">
      <alignment horizontal="right" vertical="center"/>
    </xf>
    <xf numFmtId="177" fontId="8" fillId="0" borderId="56" xfId="0" applyNumberFormat="1" applyFont="1" applyFill="1" applyBorder="1" applyAlignment="1">
      <alignment horizontal="right" vertical="center"/>
    </xf>
    <xf numFmtId="177" fontId="8" fillId="0" borderId="57" xfId="0" applyNumberFormat="1" applyFont="1" applyFill="1" applyBorder="1" applyAlignment="1">
      <alignment horizontal="right" vertical="center"/>
    </xf>
    <xf numFmtId="177" fontId="8" fillId="0" borderId="58" xfId="0" applyNumberFormat="1" applyFont="1" applyFill="1" applyBorder="1" applyAlignment="1">
      <alignment horizontal="right" vertical="center"/>
    </xf>
    <xf numFmtId="177" fontId="8" fillId="0" borderId="59" xfId="0" applyNumberFormat="1" applyFont="1" applyFill="1" applyBorder="1" applyAlignment="1">
      <alignment horizontal="right" vertical="center"/>
    </xf>
    <xf numFmtId="177" fontId="8" fillId="0" borderId="60" xfId="0" applyNumberFormat="1" applyFont="1" applyFill="1" applyBorder="1" applyAlignment="1">
      <alignment horizontal="right" vertical="center"/>
    </xf>
    <xf numFmtId="177" fontId="8" fillId="0" borderId="61" xfId="0"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178" fontId="10" fillId="0" borderId="24" xfId="0" applyNumberFormat="1" applyFont="1" applyFill="1" applyBorder="1" applyAlignment="1">
      <alignment horizontal="right" vertical="center"/>
    </xf>
    <xf numFmtId="0" fontId="8" fillId="0" borderId="0" xfId="0" applyFont="1" applyAlignment="1">
      <alignment horizontal="distributed" vertical="center"/>
    </xf>
    <xf numFmtId="0" fontId="0" fillId="0" borderId="15" xfId="0" applyFont="1" applyFill="1" applyBorder="1" applyAlignment="1">
      <alignment horizontal="right" vertical="center"/>
    </xf>
    <xf numFmtId="0" fontId="0" fillId="0" borderId="12" xfId="0" applyFont="1" applyFill="1" applyBorder="1" applyAlignment="1">
      <alignment horizontal="right" vertical="center"/>
    </xf>
    <xf numFmtId="176" fontId="8" fillId="0" borderId="12" xfId="0" applyNumberFormat="1" applyFont="1" applyFill="1" applyBorder="1" applyAlignment="1">
      <alignment horizontal="right" vertical="center"/>
    </xf>
    <xf numFmtId="0" fontId="0" fillId="0" borderId="24" xfId="0" applyFont="1" applyFill="1" applyBorder="1" applyAlignment="1">
      <alignment/>
    </xf>
    <xf numFmtId="0" fontId="0" fillId="0" borderId="26" xfId="0" applyFont="1" applyFill="1" applyBorder="1" applyAlignment="1">
      <alignment horizontal="right" vertical="center"/>
    </xf>
    <xf numFmtId="0" fontId="0" fillId="0" borderId="26" xfId="0" applyFont="1" applyFill="1" applyBorder="1" applyAlignment="1">
      <alignment/>
    </xf>
    <xf numFmtId="178" fontId="10" fillId="0" borderId="26" xfId="0" applyNumberFormat="1" applyFont="1" applyFill="1" applyBorder="1" applyAlignment="1">
      <alignment horizontal="right" vertical="center"/>
    </xf>
    <xf numFmtId="10" fontId="8" fillId="0" borderId="24" xfId="0" applyNumberFormat="1" applyFont="1" applyFill="1" applyBorder="1" applyAlignment="1">
      <alignment horizontal="right" vertical="center"/>
    </xf>
    <xf numFmtId="10" fontId="0" fillId="0" borderId="24" xfId="0" applyNumberFormat="1" applyFont="1" applyFill="1" applyBorder="1" applyAlignment="1">
      <alignment horizontal="right" vertical="center"/>
    </xf>
    <xf numFmtId="10" fontId="0" fillId="0" borderId="24" xfId="0" applyNumberFormat="1" applyFont="1" applyFill="1" applyBorder="1" applyAlignment="1">
      <alignment horizontal="right"/>
    </xf>
    <xf numFmtId="10" fontId="0" fillId="0" borderId="12" xfId="0" applyNumberFormat="1" applyFont="1" applyFill="1" applyBorder="1" applyAlignment="1">
      <alignment horizontal="right" vertical="center"/>
    </xf>
    <xf numFmtId="10" fontId="0" fillId="0" borderId="12" xfId="0" applyNumberFormat="1" applyFont="1" applyFill="1" applyBorder="1" applyAlignment="1">
      <alignment horizontal="right"/>
    </xf>
    <xf numFmtId="10" fontId="5" fillId="0" borderId="45" xfId="15" applyNumberFormat="1" applyFont="1" applyFill="1" applyBorder="1" applyAlignment="1">
      <alignment horizontal="right" vertical="center"/>
    </xf>
    <xf numFmtId="10" fontId="5" fillId="0" borderId="46" xfId="15" applyNumberFormat="1" applyFont="1" applyFill="1" applyBorder="1" applyAlignment="1">
      <alignment horizontal="right" vertical="center"/>
    </xf>
    <xf numFmtId="10" fontId="5" fillId="0" borderId="48" xfId="15" applyNumberFormat="1" applyFont="1" applyFill="1" applyBorder="1" applyAlignment="1">
      <alignment horizontal="right" vertical="center"/>
    </xf>
    <xf numFmtId="10" fontId="5" fillId="0" borderId="56" xfId="15" applyNumberFormat="1" applyFont="1" applyFill="1" applyBorder="1" applyAlignment="1">
      <alignment horizontal="right" vertical="center"/>
    </xf>
    <xf numFmtId="10" fontId="5" fillId="0" borderId="57" xfId="15" applyNumberFormat="1" applyFont="1" applyFill="1" applyBorder="1" applyAlignment="1">
      <alignment horizontal="right" vertical="center"/>
    </xf>
    <xf numFmtId="10" fontId="5" fillId="0" borderId="58" xfId="15" applyNumberFormat="1" applyFont="1" applyFill="1" applyBorder="1" applyAlignment="1">
      <alignment horizontal="right" vertical="center"/>
    </xf>
    <xf numFmtId="176" fontId="8" fillId="0" borderId="0" xfId="0" applyNumberFormat="1" applyFont="1" applyFill="1" applyBorder="1" applyAlignment="1">
      <alignment horizontal="right" vertical="center"/>
    </xf>
    <xf numFmtId="0" fontId="5" fillId="0" borderId="37" xfId="0" applyFont="1" applyFill="1" applyBorder="1" applyAlignment="1">
      <alignment horizontal="center" vertical="center" wrapText="1"/>
    </xf>
    <xf numFmtId="10" fontId="8" fillId="0" borderId="1" xfId="0" applyNumberFormat="1" applyFont="1" applyFill="1" applyBorder="1" applyAlignment="1">
      <alignment horizontal="right" vertical="center"/>
    </xf>
    <xf numFmtId="10" fontId="0" fillId="0" borderId="1" xfId="0" applyNumberFormat="1" applyFont="1" applyFill="1" applyBorder="1" applyAlignment="1">
      <alignment horizontal="right"/>
    </xf>
    <xf numFmtId="10" fontId="0" fillId="0" borderId="3" xfId="0" applyNumberFormat="1" applyFont="1" applyFill="1" applyBorder="1" applyAlignment="1">
      <alignment horizontal="right"/>
    </xf>
    <xf numFmtId="10" fontId="8" fillId="0" borderId="27" xfId="0" applyNumberFormat="1" applyFont="1" applyFill="1" applyBorder="1" applyAlignment="1">
      <alignment horizontal="right" vertical="center"/>
    </xf>
    <xf numFmtId="10" fontId="0" fillId="0" borderId="27" xfId="0" applyNumberFormat="1" applyFont="1" applyFill="1" applyBorder="1" applyAlignment="1">
      <alignment horizontal="right"/>
    </xf>
    <xf numFmtId="10" fontId="10" fillId="0" borderId="11" xfId="0" applyNumberFormat="1" applyFont="1" applyFill="1" applyBorder="1" applyAlignment="1">
      <alignment horizontal="right"/>
    </xf>
    <xf numFmtId="10" fontId="10" fillId="0" borderId="6" xfId="0" applyNumberFormat="1" applyFont="1" applyFill="1" applyBorder="1" applyAlignment="1">
      <alignment horizontal="right"/>
    </xf>
    <xf numFmtId="10" fontId="0" fillId="0" borderId="22" xfId="0" applyNumberFormat="1" applyFont="1" applyFill="1" applyBorder="1" applyAlignment="1">
      <alignment horizontal="right"/>
    </xf>
    <xf numFmtId="10" fontId="0" fillId="0" borderId="6" xfId="0" applyNumberFormat="1" applyFont="1" applyFill="1" applyBorder="1" applyAlignment="1">
      <alignment horizontal="right"/>
    </xf>
    <xf numFmtId="10" fontId="8" fillId="0" borderId="15" xfId="0" applyNumberFormat="1" applyFont="1" applyFill="1" applyBorder="1" applyAlignment="1">
      <alignment horizontal="right" vertical="center"/>
    </xf>
    <xf numFmtId="10" fontId="0" fillId="0" borderId="15" xfId="0" applyNumberFormat="1" applyFont="1" applyFill="1" applyBorder="1" applyAlignment="1">
      <alignment horizontal="right"/>
    </xf>
    <xf numFmtId="10" fontId="8" fillId="0" borderId="12" xfId="0" applyNumberFormat="1" applyFont="1" applyFill="1" applyBorder="1" applyAlignment="1">
      <alignment horizontal="right" vertical="center"/>
    </xf>
    <xf numFmtId="38" fontId="5" fillId="0" borderId="51" xfId="17" applyFont="1" applyFill="1" applyBorder="1" applyAlignment="1">
      <alignment vertical="center"/>
    </xf>
    <xf numFmtId="38" fontId="5" fillId="0" borderId="50" xfId="17" applyFont="1" applyFill="1" applyBorder="1" applyAlignment="1">
      <alignment vertical="center"/>
    </xf>
    <xf numFmtId="38" fontId="5" fillId="0" borderId="50" xfId="17" applyFont="1" applyFill="1" applyBorder="1" applyAlignment="1">
      <alignment vertical="center" wrapText="1"/>
    </xf>
    <xf numFmtId="38" fontId="5" fillId="0" borderId="62" xfId="21" applyNumberFormat="1" applyFont="1" applyFill="1" applyBorder="1" applyAlignment="1">
      <alignment vertical="center"/>
      <protection/>
    </xf>
    <xf numFmtId="38" fontId="5" fillId="0" borderId="63" xfId="17" applyFont="1" applyFill="1" applyBorder="1" applyAlignment="1">
      <alignment horizontal="right" vertical="center" wrapText="1"/>
    </xf>
    <xf numFmtId="0" fontId="5" fillId="0" borderId="64" xfId="21" applyFont="1" applyFill="1" applyBorder="1" applyAlignment="1">
      <alignment vertical="center"/>
      <protection/>
    </xf>
    <xf numFmtId="0" fontId="5" fillId="0" borderId="65" xfId="21" applyFont="1" applyFill="1" applyBorder="1" applyAlignment="1">
      <alignment vertical="center"/>
      <protection/>
    </xf>
    <xf numFmtId="0" fontId="5" fillId="0" borderId="23" xfId="21" applyFont="1" applyFill="1" applyBorder="1" applyAlignment="1">
      <alignment vertical="center"/>
      <protection/>
    </xf>
    <xf numFmtId="0" fontId="5" fillId="0" borderId="24" xfId="21" applyFont="1" applyFill="1" applyBorder="1" applyAlignment="1">
      <alignment vertical="center"/>
      <protection/>
    </xf>
    <xf numFmtId="0" fontId="5" fillId="0" borderId="27" xfId="21" applyFont="1" applyFill="1" applyBorder="1" applyAlignment="1">
      <alignment vertical="center"/>
      <protection/>
    </xf>
    <xf numFmtId="0" fontId="5" fillId="0" borderId="23" xfId="22" applyFont="1" applyFill="1" applyBorder="1" applyAlignment="1">
      <alignment horizontal="center" vertical="center" wrapText="1"/>
      <protection/>
    </xf>
    <xf numFmtId="0" fontId="5" fillId="0" borderId="24" xfId="22" applyFont="1" applyFill="1" applyBorder="1" applyAlignment="1">
      <alignment horizontal="center" vertical="center" wrapText="1"/>
      <protection/>
    </xf>
    <xf numFmtId="0" fontId="5" fillId="0" borderId="50" xfId="22" applyFont="1" applyFill="1" applyBorder="1" applyAlignment="1">
      <alignment horizontal="center" vertical="center" shrinkToFit="1"/>
      <protection/>
    </xf>
    <xf numFmtId="0" fontId="5" fillId="0" borderId="51" xfId="22" applyFont="1" applyFill="1" applyBorder="1" applyAlignment="1">
      <alignment horizontal="center" vertical="center" shrinkToFit="1"/>
      <protection/>
    </xf>
    <xf numFmtId="0" fontId="5" fillId="0" borderId="49" xfId="22" applyFont="1" applyFill="1" applyBorder="1" applyAlignment="1">
      <alignment horizontal="center" vertical="center" shrinkToFit="1"/>
      <protection/>
    </xf>
    <xf numFmtId="0" fontId="5" fillId="0" borderId="25" xfId="22" applyFont="1" applyFill="1" applyBorder="1" applyAlignment="1">
      <alignment horizontal="center" vertical="center" wrapText="1"/>
      <protection/>
    </xf>
    <xf numFmtId="0" fontId="5" fillId="0" borderId="26" xfId="22" applyFont="1" applyFill="1" applyBorder="1" applyAlignment="1">
      <alignment horizontal="center" vertical="center" wrapText="1"/>
      <protection/>
    </xf>
    <xf numFmtId="0" fontId="5" fillId="0" borderId="14" xfId="21" applyFont="1" applyFill="1" applyBorder="1" applyAlignment="1">
      <alignment horizontal="center" vertical="center"/>
      <protection/>
    </xf>
    <xf numFmtId="0" fontId="5" fillId="0" borderId="15" xfId="21" applyFont="1" applyFill="1" applyBorder="1" applyAlignment="1">
      <alignment horizontal="center" vertical="center"/>
      <protection/>
    </xf>
    <xf numFmtId="0" fontId="5" fillId="0" borderId="23" xfId="21" applyFont="1" applyFill="1" applyBorder="1" applyAlignment="1">
      <alignment horizontal="center" vertical="center"/>
      <protection/>
    </xf>
    <xf numFmtId="0" fontId="5" fillId="0" borderId="24" xfId="21" applyFont="1" applyFill="1" applyBorder="1" applyAlignment="1">
      <alignment horizontal="center" vertical="center"/>
      <protection/>
    </xf>
    <xf numFmtId="0" fontId="5" fillId="0" borderId="16" xfId="21" applyFont="1" applyFill="1" applyBorder="1" applyAlignment="1">
      <alignment horizontal="center" vertical="center"/>
      <protection/>
    </xf>
    <xf numFmtId="0" fontId="5" fillId="0" borderId="12" xfId="21" applyFont="1" applyFill="1" applyBorder="1" applyAlignment="1">
      <alignment horizontal="center" vertical="center"/>
      <protection/>
    </xf>
    <xf numFmtId="0" fontId="5" fillId="0" borderId="62" xfId="22" applyFont="1" applyFill="1" applyBorder="1" applyAlignment="1">
      <alignment horizontal="center" vertical="center" shrinkToFit="1"/>
      <protection/>
    </xf>
    <xf numFmtId="0" fontId="5" fillId="0" borderId="52" xfId="22" applyFont="1" applyFill="1" applyBorder="1" applyAlignment="1">
      <alignment horizontal="center" vertical="center" shrinkToFit="1"/>
      <protection/>
    </xf>
    <xf numFmtId="0" fontId="5" fillId="0" borderId="63" xfId="22" applyFont="1" applyFill="1" applyBorder="1" applyAlignment="1">
      <alignment horizontal="center" vertical="center" shrinkToFit="1"/>
      <protection/>
    </xf>
    <xf numFmtId="0" fontId="5" fillId="0" borderId="65" xfId="21" applyFont="1" applyFill="1" applyBorder="1" applyAlignment="1">
      <alignment horizontal="center" vertical="center"/>
      <protection/>
    </xf>
    <xf numFmtId="0" fontId="5" fillId="0" borderId="34" xfId="21" applyFont="1" applyFill="1" applyBorder="1" applyAlignment="1">
      <alignment horizontal="center" vertical="center" wrapText="1"/>
      <protection/>
    </xf>
    <xf numFmtId="0" fontId="5" fillId="0" borderId="37" xfId="21" applyFont="1" applyFill="1" applyBorder="1" applyAlignment="1">
      <alignment horizontal="center" vertical="center"/>
      <protection/>
    </xf>
    <xf numFmtId="0" fontId="5" fillId="0" borderId="35" xfId="21" applyFont="1" applyFill="1" applyBorder="1" applyAlignment="1">
      <alignment horizontal="center" vertical="center"/>
      <protection/>
    </xf>
    <xf numFmtId="0" fontId="5" fillId="0" borderId="10" xfId="21" applyFont="1" applyFill="1" applyBorder="1" applyAlignment="1">
      <alignment horizontal="center" vertical="center"/>
      <protection/>
    </xf>
    <xf numFmtId="0" fontId="5" fillId="0" borderId="3" xfId="21" applyFont="1" applyFill="1" applyBorder="1" applyAlignment="1">
      <alignment horizontal="center" vertical="center"/>
      <protection/>
    </xf>
    <xf numFmtId="0" fontId="5" fillId="0" borderId="4" xfId="21" applyFont="1" applyFill="1" applyBorder="1" applyAlignment="1">
      <alignment horizontal="center" vertical="center"/>
      <protection/>
    </xf>
    <xf numFmtId="177" fontId="5" fillId="0" borderId="66" xfId="21" applyNumberFormat="1" applyFont="1" applyFill="1" applyBorder="1" applyAlignment="1">
      <alignment vertical="center"/>
      <protection/>
    </xf>
    <xf numFmtId="177" fontId="5" fillId="0" borderId="67" xfId="21" applyNumberFormat="1" applyFont="1" applyFill="1" applyBorder="1" applyAlignment="1">
      <alignment vertical="center"/>
      <protection/>
    </xf>
    <xf numFmtId="177" fontId="5" fillId="0" borderId="68" xfId="21" applyNumberFormat="1" applyFont="1" applyFill="1" applyBorder="1" applyAlignment="1">
      <alignment vertical="center"/>
      <protection/>
    </xf>
    <xf numFmtId="177" fontId="5" fillId="0" borderId="69" xfId="21" applyNumberFormat="1" applyFont="1" applyFill="1" applyBorder="1" applyAlignment="1">
      <alignment vertical="center"/>
      <protection/>
    </xf>
    <xf numFmtId="177" fontId="5" fillId="0" borderId="70" xfId="21" applyNumberFormat="1" applyFont="1" applyFill="1" applyBorder="1" applyAlignment="1">
      <alignment vertical="center"/>
      <protection/>
    </xf>
    <xf numFmtId="177" fontId="5" fillId="0" borderId="71" xfId="21" applyNumberFormat="1" applyFont="1" applyFill="1" applyBorder="1" applyAlignment="1">
      <alignment vertical="center"/>
      <protection/>
    </xf>
    <xf numFmtId="177" fontId="5" fillId="0" borderId="72" xfId="21" applyNumberFormat="1" applyFont="1" applyFill="1" applyBorder="1" applyAlignment="1">
      <alignment vertical="center"/>
      <protection/>
    </xf>
    <xf numFmtId="177" fontId="5" fillId="0" borderId="73" xfId="21" applyNumberFormat="1" applyFont="1" applyFill="1" applyBorder="1" applyAlignment="1">
      <alignment vertical="center"/>
      <protection/>
    </xf>
    <xf numFmtId="177" fontId="5" fillId="0" borderId="74" xfId="21" applyNumberFormat="1" applyFont="1" applyFill="1" applyBorder="1" applyAlignment="1">
      <alignment vertical="center"/>
      <protection/>
    </xf>
    <xf numFmtId="0" fontId="5" fillId="0" borderId="32" xfId="22" applyFont="1" applyFill="1" applyBorder="1" applyAlignment="1">
      <alignment horizontal="center" vertical="center" wrapText="1"/>
      <protection/>
    </xf>
    <xf numFmtId="0" fontId="5" fillId="0" borderId="33" xfId="22" applyFont="1" applyFill="1" applyBorder="1" applyAlignment="1">
      <alignment horizontal="center" vertical="center" wrapText="1"/>
      <protection/>
    </xf>
    <xf numFmtId="0" fontId="5" fillId="0" borderId="41" xfId="22" applyFont="1" applyFill="1" applyBorder="1" applyAlignment="1">
      <alignment horizontal="center" vertical="center" wrapText="1"/>
      <protection/>
    </xf>
    <xf numFmtId="177" fontId="5" fillId="0" borderId="75" xfId="21" applyNumberFormat="1" applyFont="1" applyFill="1" applyBorder="1" applyAlignment="1">
      <alignment vertical="center"/>
      <protection/>
    </xf>
    <xf numFmtId="177" fontId="5" fillId="0" borderId="76" xfId="21" applyNumberFormat="1" applyFont="1" applyFill="1" applyBorder="1" applyAlignment="1">
      <alignment vertical="center"/>
      <protection/>
    </xf>
    <xf numFmtId="177" fontId="5" fillId="0" borderId="77" xfId="21" applyNumberFormat="1" applyFont="1" applyFill="1" applyBorder="1" applyAlignment="1">
      <alignment vertical="center"/>
      <protection/>
    </xf>
    <xf numFmtId="177" fontId="5" fillId="0" borderId="78" xfId="21" applyNumberFormat="1" applyFont="1" applyFill="1" applyBorder="1" applyAlignment="1">
      <alignment vertical="center"/>
      <protection/>
    </xf>
    <xf numFmtId="177" fontId="5" fillId="0" borderId="79" xfId="21" applyNumberFormat="1" applyFont="1" applyFill="1" applyBorder="1" applyAlignment="1">
      <alignment vertical="center"/>
      <protection/>
    </xf>
    <xf numFmtId="177" fontId="5" fillId="0" borderId="80" xfId="21" applyNumberFormat="1" applyFont="1" applyFill="1" applyBorder="1" applyAlignment="1">
      <alignment vertical="center"/>
      <protection/>
    </xf>
    <xf numFmtId="177" fontId="5" fillId="0" borderId="81" xfId="21" applyNumberFormat="1" applyFont="1" applyFill="1" applyBorder="1" applyAlignment="1">
      <alignment vertical="center"/>
      <protection/>
    </xf>
    <xf numFmtId="177" fontId="5" fillId="0" borderId="82" xfId="21" applyNumberFormat="1" applyFont="1" applyFill="1" applyBorder="1" applyAlignment="1">
      <alignment vertical="center"/>
      <protection/>
    </xf>
    <xf numFmtId="177" fontId="5" fillId="0" borderId="83" xfId="21" applyNumberFormat="1" applyFont="1" applyFill="1" applyBorder="1" applyAlignment="1">
      <alignment vertical="center"/>
      <protection/>
    </xf>
    <xf numFmtId="178" fontId="5" fillId="0" borderId="11" xfId="0" applyNumberFormat="1" applyFont="1" applyFill="1" applyBorder="1" applyAlignment="1">
      <alignment horizontal="center" vertical="center"/>
    </xf>
    <xf numFmtId="178" fontId="5" fillId="0" borderId="6" xfId="0" applyNumberFormat="1" applyFont="1" applyFill="1" applyBorder="1" applyAlignment="1">
      <alignment horizontal="center" vertical="center"/>
    </xf>
    <xf numFmtId="178" fontId="5" fillId="0" borderId="22" xfId="0" applyNumberFormat="1" applyFont="1" applyFill="1" applyBorder="1" applyAlignment="1">
      <alignment horizontal="center" vertical="center"/>
    </xf>
    <xf numFmtId="0" fontId="0" fillId="0" borderId="0" xfId="0" applyFont="1" applyFill="1" applyBorder="1" applyAlignment="1">
      <alignment/>
    </xf>
    <xf numFmtId="0" fontId="5" fillId="0" borderId="0" xfId="0" applyFont="1" applyFill="1" applyBorder="1" applyAlignment="1">
      <alignment horizontal="distributed" vertical="center"/>
    </xf>
    <xf numFmtId="0" fontId="7" fillId="0" borderId="0" xfId="0" applyFont="1" applyFill="1" applyAlignment="1">
      <alignment/>
    </xf>
    <xf numFmtId="177" fontId="5" fillId="0" borderId="0" xfId="0" applyNumberFormat="1" applyFont="1" applyFill="1" applyBorder="1" applyAlignment="1">
      <alignment horizontal="right" vertical="center"/>
    </xf>
    <xf numFmtId="0" fontId="0" fillId="0" borderId="0" xfId="0" applyFont="1" applyFill="1" applyAlignment="1">
      <alignment horizontal="right" vertical="center"/>
    </xf>
    <xf numFmtId="189" fontId="5" fillId="0" borderId="0" xfId="0" applyNumberFormat="1" applyFont="1" applyFill="1" applyAlignment="1">
      <alignment horizontal="left" vertical="center"/>
    </xf>
    <xf numFmtId="0" fontId="5" fillId="0" borderId="0" xfId="0" applyFont="1" applyBorder="1" applyAlignment="1">
      <alignment horizontal="distributed" vertical="center"/>
    </xf>
    <xf numFmtId="0" fontId="0" fillId="0" borderId="0" xfId="0" applyFont="1" applyAlignment="1">
      <alignment horizontal="distributed" vertical="center"/>
    </xf>
    <xf numFmtId="3" fontId="5" fillId="0" borderId="0" xfId="0" applyNumberFormat="1" applyFont="1" applyFill="1" applyBorder="1" applyAlignment="1">
      <alignment horizontal="distributed" vertical="center"/>
    </xf>
    <xf numFmtId="0" fontId="5" fillId="0" borderId="0" xfId="0" applyFont="1" applyFill="1" applyBorder="1" applyAlignment="1">
      <alignment horizontal="distributed" vertical="center"/>
    </xf>
    <xf numFmtId="176" fontId="5"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5" fillId="0" borderId="0" xfId="0" applyFont="1" applyBorder="1" applyAlignment="1">
      <alignment horizontal="left" vertical="center"/>
    </xf>
    <xf numFmtId="0" fontId="0" fillId="0" borderId="0" xfId="0" applyFont="1" applyAlignment="1">
      <alignment horizontal="left" vertical="center"/>
    </xf>
    <xf numFmtId="0" fontId="8" fillId="0" borderId="0" xfId="0" applyFont="1" applyBorder="1" applyAlignment="1">
      <alignment horizontal="center" vertical="center"/>
    </xf>
    <xf numFmtId="0" fontId="8" fillId="0" borderId="0" xfId="0" applyFont="1" applyAlignment="1">
      <alignment horizontal="distributed" vertical="center"/>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所得段階別（保険料）　現年度分</a:t>
            </a:r>
          </a:p>
        </c:rich>
      </c:tx>
      <c:layout>
        <c:manualLayout>
          <c:xMode val="factor"/>
          <c:yMode val="factor"/>
          <c:x val="0.00975"/>
          <c:y val="0"/>
        </c:manualLayout>
      </c:layout>
      <c:spPr>
        <a:noFill/>
        <a:ln>
          <a:noFill/>
        </a:ln>
      </c:spPr>
    </c:title>
    <c:plotArea>
      <c:layout>
        <c:manualLayout>
          <c:xMode val="edge"/>
          <c:yMode val="edge"/>
          <c:x val="0.01475"/>
          <c:y val="0.139"/>
          <c:w val="0.8355"/>
          <c:h val="0.84225"/>
        </c:manualLayout>
      </c:layout>
      <c:barChart>
        <c:barDir val="col"/>
        <c:grouping val="stacked"/>
        <c:varyColors val="0"/>
        <c:ser>
          <c:idx val="0"/>
          <c:order val="0"/>
          <c:tx>
            <c:strRef>
              <c:f>'１　保険料収納状況'!$AR$188</c:f>
              <c:strCache>
                <c:ptCount val="1"/>
                <c:pt idx="0">
                  <c:v>収納</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保険料収納状況'!$AQ$189:$AQ$193</c:f>
              <c:strCache/>
            </c:strRef>
          </c:cat>
          <c:val>
            <c:numRef>
              <c:f>'１　保険料収納状況'!$AR$189:$AR$193</c:f>
              <c:numCache>
                <c:ptCount val="5"/>
                <c:pt idx="0">
                  <c:v>0</c:v>
                </c:pt>
                <c:pt idx="1">
                  <c:v>0</c:v>
                </c:pt>
                <c:pt idx="2">
                  <c:v>0</c:v>
                </c:pt>
                <c:pt idx="3">
                  <c:v>0</c:v>
                </c:pt>
                <c:pt idx="4">
                  <c:v>0</c:v>
                </c:pt>
              </c:numCache>
            </c:numRef>
          </c:val>
        </c:ser>
        <c:ser>
          <c:idx val="1"/>
          <c:order val="1"/>
          <c:tx>
            <c:strRef>
              <c:f>'１　保険料収納状況'!$AS$188</c:f>
              <c:strCache>
                <c:ptCount val="1"/>
                <c:pt idx="0">
                  <c:v>未納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保険料収納状況'!$AQ$189:$AQ$193</c:f>
              <c:strCache/>
            </c:strRef>
          </c:cat>
          <c:val>
            <c:numRef>
              <c:f>'１　保険料収納状況'!$AS$189:$AS$193</c:f>
              <c:numCache>
                <c:ptCount val="5"/>
                <c:pt idx="0">
                  <c:v>0</c:v>
                </c:pt>
                <c:pt idx="1">
                  <c:v>0</c:v>
                </c:pt>
                <c:pt idx="2">
                  <c:v>0</c:v>
                </c:pt>
                <c:pt idx="3">
                  <c:v>0</c:v>
                </c:pt>
                <c:pt idx="4">
                  <c:v>0</c:v>
                </c:pt>
              </c:numCache>
            </c:numRef>
          </c:val>
        </c:ser>
        <c:overlap val="100"/>
        <c:gapWidth val="120"/>
        <c:axId val="104146"/>
        <c:axId val="937315"/>
      </c:barChart>
      <c:catAx>
        <c:axId val="104146"/>
        <c:scaling>
          <c:orientation val="minMax"/>
        </c:scaling>
        <c:axPos val="b"/>
        <c:delete val="0"/>
        <c:numFmt formatCode="General" sourceLinked="1"/>
        <c:majorTickMark val="none"/>
        <c:minorTickMark val="none"/>
        <c:tickLblPos val="nextTo"/>
        <c:crossAx val="937315"/>
        <c:crosses val="autoZero"/>
        <c:auto val="1"/>
        <c:lblOffset val="100"/>
        <c:noMultiLvlLbl val="0"/>
      </c:catAx>
      <c:valAx>
        <c:axId val="937315"/>
        <c:scaling>
          <c:orientation val="minMax"/>
        </c:scaling>
        <c:axPos val="l"/>
        <c:majorGridlines/>
        <c:delete val="0"/>
        <c:numFmt formatCode="General" sourceLinked="1"/>
        <c:majorTickMark val="in"/>
        <c:minorTickMark val="none"/>
        <c:tickLblPos val="nextTo"/>
        <c:crossAx val="104146"/>
        <c:crossesAt val="1"/>
        <c:crossBetween val="between"/>
        <c:dispUnits/>
      </c:valAx>
      <c:spPr>
        <a:solidFill>
          <a:srgbClr val="CCFFFF"/>
        </a:solidFill>
        <a:ln w="12700">
          <a:solidFill>
            <a:srgbClr val="808080"/>
          </a:solidFill>
        </a:ln>
      </c:spPr>
    </c:plotArea>
    <c:legend>
      <c:legendPos val="r"/>
      <c:layout>
        <c:manualLayout>
          <c:xMode val="edge"/>
          <c:yMode val="edge"/>
          <c:x val="0.8895"/>
          <c:y val="0.40725"/>
          <c:w val="0.09575"/>
          <c:h val="0.183"/>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40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所得段階別（保険料）　滞納繰越分</a:t>
            </a:r>
          </a:p>
        </c:rich>
      </c:tx>
      <c:layout>
        <c:manualLayout>
          <c:xMode val="factor"/>
          <c:yMode val="factor"/>
          <c:x val="0.00975"/>
          <c:y val="0"/>
        </c:manualLayout>
      </c:layout>
      <c:spPr>
        <a:noFill/>
        <a:ln>
          <a:noFill/>
        </a:ln>
      </c:spPr>
    </c:title>
    <c:plotArea>
      <c:layout>
        <c:manualLayout>
          <c:xMode val="edge"/>
          <c:yMode val="edge"/>
          <c:x val="0.015"/>
          <c:y val="0.14375"/>
          <c:w val="0.82075"/>
          <c:h val="0.83375"/>
        </c:manualLayout>
      </c:layout>
      <c:barChart>
        <c:barDir val="col"/>
        <c:grouping val="stacked"/>
        <c:varyColors val="0"/>
        <c:ser>
          <c:idx val="0"/>
          <c:order val="0"/>
          <c:tx>
            <c:strRef>
              <c:f>'１　保険料収納状況'!$AR$209</c:f>
              <c:strCache>
                <c:ptCount val="1"/>
                <c:pt idx="0">
                  <c:v>収納</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保険料収納状況'!$AQ$210:$AQ$214</c:f>
              <c:strCache/>
            </c:strRef>
          </c:cat>
          <c:val>
            <c:numRef>
              <c:f>'１　保険料収納状況'!$AR$210:$AR$214</c:f>
              <c:numCache>
                <c:ptCount val="5"/>
                <c:pt idx="0">
                  <c:v>0</c:v>
                </c:pt>
                <c:pt idx="1">
                  <c:v>0</c:v>
                </c:pt>
                <c:pt idx="2">
                  <c:v>0</c:v>
                </c:pt>
                <c:pt idx="3">
                  <c:v>0</c:v>
                </c:pt>
                <c:pt idx="4">
                  <c:v>0</c:v>
                </c:pt>
              </c:numCache>
            </c:numRef>
          </c:val>
        </c:ser>
        <c:ser>
          <c:idx val="1"/>
          <c:order val="1"/>
          <c:tx>
            <c:strRef>
              <c:f>'１　保険料収納状況'!$AS$209</c:f>
              <c:strCache>
                <c:ptCount val="1"/>
                <c:pt idx="0">
                  <c:v>不納欠損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保険料収納状況'!$AQ$210:$AQ$214</c:f>
              <c:strCache/>
            </c:strRef>
          </c:cat>
          <c:val>
            <c:numRef>
              <c:f>'１　保険料収納状況'!$AS$210:$AS$214</c:f>
              <c:numCache>
                <c:ptCount val="5"/>
                <c:pt idx="0">
                  <c:v>0</c:v>
                </c:pt>
                <c:pt idx="1">
                  <c:v>0</c:v>
                </c:pt>
                <c:pt idx="2">
                  <c:v>0</c:v>
                </c:pt>
                <c:pt idx="3">
                  <c:v>0</c:v>
                </c:pt>
                <c:pt idx="4">
                  <c:v>0</c:v>
                </c:pt>
              </c:numCache>
            </c:numRef>
          </c:val>
        </c:ser>
        <c:ser>
          <c:idx val="2"/>
          <c:order val="2"/>
          <c:tx>
            <c:strRef>
              <c:f>'１　保険料収納状況'!$AT$209</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保険料収納状況'!$AQ$210:$AQ$214</c:f>
              <c:strCache/>
            </c:strRef>
          </c:cat>
          <c:val>
            <c:numRef>
              <c:f>'１　保険料収納状況'!$AT$210:$AT$214</c:f>
              <c:numCache>
                <c:ptCount val="5"/>
                <c:pt idx="0">
                  <c:v>0</c:v>
                </c:pt>
                <c:pt idx="1">
                  <c:v>0</c:v>
                </c:pt>
                <c:pt idx="2">
                  <c:v>0</c:v>
                </c:pt>
                <c:pt idx="3">
                  <c:v>0</c:v>
                </c:pt>
                <c:pt idx="4">
                  <c:v>0</c:v>
                </c:pt>
              </c:numCache>
            </c:numRef>
          </c:val>
        </c:ser>
        <c:overlap val="100"/>
        <c:gapWidth val="120"/>
        <c:axId val="8435836"/>
        <c:axId val="8813661"/>
      </c:barChart>
      <c:catAx>
        <c:axId val="8435836"/>
        <c:scaling>
          <c:orientation val="minMax"/>
        </c:scaling>
        <c:axPos val="b"/>
        <c:delete val="0"/>
        <c:numFmt formatCode="General" sourceLinked="1"/>
        <c:majorTickMark val="none"/>
        <c:minorTickMark val="none"/>
        <c:tickLblPos val="nextTo"/>
        <c:crossAx val="8813661"/>
        <c:crosses val="autoZero"/>
        <c:auto val="1"/>
        <c:lblOffset val="100"/>
        <c:noMultiLvlLbl val="0"/>
      </c:catAx>
      <c:valAx>
        <c:axId val="8813661"/>
        <c:scaling>
          <c:orientation val="minMax"/>
        </c:scaling>
        <c:axPos val="l"/>
        <c:majorGridlines/>
        <c:delete val="0"/>
        <c:numFmt formatCode="General" sourceLinked="1"/>
        <c:majorTickMark val="in"/>
        <c:minorTickMark val="none"/>
        <c:tickLblPos val="nextTo"/>
        <c:crossAx val="8435836"/>
        <c:crossesAt val="1"/>
        <c:crossBetween val="between"/>
        <c:dispUnits/>
      </c:valAx>
      <c:spPr>
        <a:solidFill>
          <a:srgbClr val="CCFFFF"/>
        </a:solidFill>
        <a:ln w="12700">
          <a:solidFill>
            <a:srgbClr val="808080"/>
          </a:solidFill>
        </a:ln>
      </c:spPr>
    </c:plotArea>
    <c:legend>
      <c:legendPos val="r"/>
      <c:layout>
        <c:manualLayout>
          <c:xMode val="edge"/>
          <c:yMode val="edge"/>
          <c:x val="0.849"/>
          <c:y val="0.388"/>
          <c:w val="0.148"/>
          <c:h val="0.31"/>
        </c:manualLayout>
      </c:layout>
      <c:overlay val="0"/>
      <c:txPr>
        <a:bodyPr vert="horz" rot="0"/>
        <a:lstStyle/>
        <a:p>
          <a:pPr>
            <a:defRPr lang="en-US" cap="none" sz="11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37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7"/>
          <c:w val="0.92125"/>
          <c:h val="0.73225"/>
        </c:manualLayout>
      </c:layout>
      <c:lineChart>
        <c:grouping val="standard"/>
        <c:varyColors val="0"/>
        <c:ser>
          <c:idx val="0"/>
          <c:order val="0"/>
          <c:tx>
            <c:strRef>
              <c:f>'１　保険料収納状況'!$AR$30</c:f>
              <c:strCache>
                <c:ptCount val="1"/>
                <c:pt idx="0">
                  <c:v>第１段階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strRef>
              <c:f>'１　保険料収納状況'!$AS$29:$AX$29</c:f>
              <c:strCache/>
            </c:strRef>
          </c:cat>
          <c:val>
            <c:numRef>
              <c:f>'１　保険料収納状況'!$AS$30:$AX$30</c:f>
              <c:numCache/>
            </c:numRef>
          </c:val>
          <c:smooth val="0"/>
        </c:ser>
        <c:ser>
          <c:idx val="1"/>
          <c:order val="1"/>
          <c:tx>
            <c:strRef>
              <c:f>'１　保険料収納状況'!$AR$31</c:f>
              <c:strCache>
                <c:ptCount val="1"/>
                <c:pt idx="0">
                  <c:v>第２段階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000000"/>
              </a:solidFill>
              <a:ln>
                <a:solidFill>
                  <a:srgbClr val="000000"/>
                </a:solidFill>
              </a:ln>
            </c:spPr>
          </c:marker>
          <c:cat>
            <c:strRef>
              <c:f>'１　保険料収納状況'!$AS$29:$AX$29</c:f>
              <c:strCache/>
            </c:strRef>
          </c:cat>
          <c:val>
            <c:numRef>
              <c:f>'１　保険料収納状況'!$AS$31:$AX$31</c:f>
              <c:numCache/>
            </c:numRef>
          </c:val>
          <c:smooth val="0"/>
        </c:ser>
        <c:ser>
          <c:idx val="2"/>
          <c:order val="2"/>
          <c:tx>
            <c:strRef>
              <c:f>'１　保険料収納状況'!$AR$32</c:f>
              <c:strCache>
                <c:ptCount val="1"/>
                <c:pt idx="0">
                  <c:v>第３段階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strRef>
              <c:f>'１　保険料収納状況'!$AS$29:$AX$29</c:f>
              <c:strCache/>
            </c:strRef>
          </c:cat>
          <c:val>
            <c:numRef>
              <c:f>'１　保険料収納状況'!$AS$32:$AX$32</c:f>
              <c:numCache/>
            </c:numRef>
          </c:val>
          <c:smooth val="0"/>
        </c:ser>
        <c:ser>
          <c:idx val="3"/>
          <c:order val="3"/>
          <c:tx>
            <c:strRef>
              <c:f>'１　保険料収納状況'!$AR$33</c:f>
              <c:strCache>
                <c:ptCount val="1"/>
                <c:pt idx="0">
                  <c:v>第４段階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00"/>
                </a:solidFill>
              </a:ln>
            </c:spPr>
          </c:marker>
          <c:cat>
            <c:strRef>
              <c:f>'１　保険料収納状況'!$AS$29:$AX$29</c:f>
              <c:strCache/>
            </c:strRef>
          </c:cat>
          <c:val>
            <c:numRef>
              <c:f>'１　保険料収納状況'!$AS$33:$AX$33</c:f>
              <c:numCache/>
            </c:numRef>
          </c:val>
          <c:smooth val="0"/>
        </c:ser>
        <c:ser>
          <c:idx val="4"/>
          <c:order val="4"/>
          <c:tx>
            <c:strRef>
              <c:f>'１　保険料収納状況'!$AR$34</c:f>
              <c:strCache>
                <c:ptCount val="1"/>
                <c:pt idx="0">
                  <c:v>第５段階</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'１　保険料収納状況'!$AS$29:$AX$29</c:f>
              <c:strCache/>
            </c:strRef>
          </c:cat>
          <c:val>
            <c:numRef>
              <c:f>'１　保険料収納状況'!$AS$34:$AX$34</c:f>
              <c:numCache/>
            </c:numRef>
          </c:val>
          <c:smooth val="0"/>
        </c:ser>
        <c:marker val="1"/>
        <c:axId val="12214086"/>
        <c:axId val="42817911"/>
      </c:lineChart>
      <c:catAx>
        <c:axId val="12214086"/>
        <c:scaling>
          <c:orientation val="minMax"/>
        </c:scaling>
        <c:axPos val="b"/>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42817911"/>
        <c:crosses val="autoZero"/>
        <c:auto val="1"/>
        <c:lblOffset val="100"/>
        <c:noMultiLvlLbl val="0"/>
      </c:catAx>
      <c:valAx>
        <c:axId val="42817911"/>
        <c:scaling>
          <c:orientation val="minMax"/>
        </c:scaling>
        <c:axPos val="l"/>
        <c:title>
          <c:tx>
            <c:rich>
              <a:bodyPr vert="horz" rot="0" anchor="ctr"/>
              <a:lstStyle/>
              <a:p>
                <a:pPr algn="ctr">
                  <a:defRPr/>
                </a:pPr>
                <a:r>
                  <a:rPr lang="en-US" cap="none" sz="15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txPr>
          <a:bodyPr/>
          <a:lstStyle/>
          <a:p>
            <a:pPr>
              <a:defRPr lang="en-US" cap="none" sz="1400" b="0" i="0" u="none" baseline="0">
                <a:latin typeface="ＭＳ Ｐゴシック"/>
                <a:ea typeface="ＭＳ Ｐゴシック"/>
                <a:cs typeface="ＭＳ Ｐゴシック"/>
              </a:defRPr>
            </a:pPr>
          </a:p>
        </c:txPr>
        <c:crossAx val="12214086"/>
        <c:crossesAt val="1"/>
        <c:crossBetween val="between"/>
        <c:dispUnits/>
      </c:valAx>
      <c:spPr>
        <a:solidFill>
          <a:srgbClr val="C0C0C0"/>
        </a:solidFill>
        <a:ln w="12700">
          <a:solidFill>
            <a:srgbClr val="C0C0C0"/>
          </a:solidFill>
        </a:ln>
      </c:spPr>
    </c:plotArea>
    <c:legend>
      <c:legendPos val="b"/>
      <c:layout/>
      <c:overlay val="0"/>
      <c:txPr>
        <a:bodyPr vert="horz" rot="0"/>
        <a:lstStyle/>
        <a:p>
          <a:pPr>
            <a:defRPr lang="en-US" cap="none" sz="1400" b="0" i="0" u="none" baseline="0">
              <a:latin typeface="ＭＳ Ｐゴシック"/>
              <a:ea typeface="ＭＳ Ｐゴシック"/>
              <a:cs typeface="ＭＳ Ｐゴシック"/>
            </a:defRPr>
          </a:pPr>
        </a:p>
      </c:txPr>
    </c:legend>
    <c:plotVisOnly val="1"/>
    <c:dispBlanksAs val="gap"/>
    <c:showDLblsOverMax val="0"/>
  </c:chart>
  <c:txPr>
    <a:bodyPr vert="horz" rot="0"/>
    <a:lstStyle/>
    <a:p>
      <a:pPr>
        <a:defRPr lang="en-US" cap="none" sz="15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0.0125</cdr:x>
      <cdr:y>0.07275</cdr:y>
    </cdr:from>
    <cdr:to>
      <cdr:x>0.20175</cdr:x>
      <cdr:y>0.125</cdr:y>
    </cdr:to>
    <cdr:sp>
      <cdr:nvSpPr>
        <cdr:cNvPr id="1" name="Rectangle 1"/>
        <cdr:cNvSpPr>
          <a:spLocks/>
        </cdr:cNvSpPr>
      </cdr:nvSpPr>
      <cdr:spPr>
        <a:xfrm>
          <a:off x="76200" y="285750"/>
          <a:ext cx="1238250" cy="209550"/>
        </a:xfrm>
        <a:prstGeom prst="rect">
          <a:avLst/>
        </a:prstGeom>
        <a:solidFill>
          <a:srgbClr val="FFFFFF"/>
        </a:solidFill>
        <a:ln w="9525" cmpd="sng">
          <a:noFill/>
        </a:ln>
      </cdr:spPr>
      <cdr:txBody>
        <a:bodyPr vertOverflow="clip" wrap="square"/>
        <a:p>
          <a:pPr algn="l">
            <a:defRPr/>
          </a:pPr>
          <a:r>
            <a:rPr lang="en-US" cap="none" sz="11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0.07425</cdr:y>
    </cdr:from>
    <cdr:to>
      <cdr:x>0.2315</cdr:x>
      <cdr:y>0.12825</cdr:y>
    </cdr:to>
    <cdr:sp>
      <cdr:nvSpPr>
        <cdr:cNvPr id="1" name="Rectangle 1"/>
        <cdr:cNvSpPr>
          <a:spLocks/>
        </cdr:cNvSpPr>
      </cdr:nvSpPr>
      <cdr:spPr>
        <a:xfrm>
          <a:off x="57150" y="276225"/>
          <a:ext cx="1438275" cy="200025"/>
        </a:xfrm>
        <a:prstGeom prst="rect">
          <a:avLst/>
        </a:prstGeom>
        <a:solidFill>
          <a:srgbClr val="FFFFFF"/>
        </a:solidFill>
        <a:ln w="9525" cmpd="sng">
          <a:noFill/>
        </a:ln>
      </cdr:spPr>
      <cdr:txBody>
        <a:bodyPr vertOverflow="clip" wrap="square"/>
        <a:p>
          <a:pPr algn="l">
            <a:defRPr/>
          </a:pPr>
          <a:r>
            <a:rPr lang="en-US" cap="none" sz="107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139</xdr:row>
      <xdr:rowOff>0</xdr:rowOff>
    </xdr:from>
    <xdr:to>
      <xdr:col>5</xdr:col>
      <xdr:colOff>0</xdr:colOff>
      <xdr:row>142</xdr:row>
      <xdr:rowOff>0</xdr:rowOff>
    </xdr:to>
    <xdr:sp>
      <xdr:nvSpPr>
        <xdr:cNvPr id="1" name="Line 1"/>
        <xdr:cNvSpPr>
          <a:spLocks/>
        </xdr:cNvSpPr>
      </xdr:nvSpPr>
      <xdr:spPr>
        <a:xfrm>
          <a:off x="180975" y="2598420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140</xdr:row>
      <xdr:rowOff>133350</xdr:rowOff>
    </xdr:from>
    <xdr:ext cx="438150" cy="209550"/>
    <xdr:sp>
      <xdr:nvSpPr>
        <xdr:cNvPr id="2" name="TextBox 2"/>
        <xdr:cNvSpPr txBox="1">
          <a:spLocks noChangeArrowheads="1"/>
        </xdr:cNvSpPr>
      </xdr:nvSpPr>
      <xdr:spPr>
        <a:xfrm>
          <a:off x="209550" y="2632710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139</xdr:row>
      <xdr:rowOff>38100</xdr:rowOff>
    </xdr:from>
    <xdr:ext cx="390525" cy="190500"/>
    <xdr:sp>
      <xdr:nvSpPr>
        <xdr:cNvPr id="3" name="TextBox 3"/>
        <xdr:cNvSpPr txBox="1">
          <a:spLocks noChangeArrowheads="1"/>
        </xdr:cNvSpPr>
      </xdr:nvSpPr>
      <xdr:spPr>
        <a:xfrm>
          <a:off x="419100" y="260223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191750"/>
          <a:ext cx="647700"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52</xdr:row>
      <xdr:rowOff>123825</xdr:rowOff>
    </xdr:from>
    <xdr:ext cx="514350" cy="200025"/>
    <xdr:sp>
      <xdr:nvSpPr>
        <xdr:cNvPr id="5" name="TextBox 8"/>
        <xdr:cNvSpPr txBox="1">
          <a:spLocks noChangeArrowheads="1"/>
        </xdr:cNvSpPr>
      </xdr:nvSpPr>
      <xdr:spPr>
        <a:xfrm>
          <a:off x="152400" y="104679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2298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227</xdr:row>
      <xdr:rowOff>133350</xdr:rowOff>
    </xdr:from>
    <xdr:to>
      <xdr:col>40</xdr:col>
      <xdr:colOff>190500</xdr:colOff>
      <xdr:row>254</xdr:row>
      <xdr:rowOff>9525</xdr:rowOff>
    </xdr:to>
    <xdr:graphicFrame>
      <xdr:nvGraphicFramePr>
        <xdr:cNvPr id="7" name="Chart 10"/>
        <xdr:cNvGraphicFramePr/>
      </xdr:nvGraphicFramePr>
      <xdr:xfrm>
        <a:off x="161925" y="44767500"/>
        <a:ext cx="6553200" cy="3990975"/>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182</xdr:row>
      <xdr:rowOff>0</xdr:rowOff>
    </xdr:from>
    <xdr:to>
      <xdr:col>5</xdr:col>
      <xdr:colOff>0</xdr:colOff>
      <xdr:row>182</xdr:row>
      <xdr:rowOff>0</xdr:rowOff>
    </xdr:to>
    <xdr:sp>
      <xdr:nvSpPr>
        <xdr:cNvPr id="8" name="Line 14"/>
        <xdr:cNvSpPr>
          <a:spLocks/>
        </xdr:cNvSpPr>
      </xdr:nvSpPr>
      <xdr:spPr>
        <a:xfrm>
          <a:off x="180975" y="349948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256</xdr:row>
      <xdr:rowOff>95250</xdr:rowOff>
    </xdr:from>
    <xdr:to>
      <xdr:col>41</xdr:col>
      <xdr:colOff>0</xdr:colOff>
      <xdr:row>279</xdr:row>
      <xdr:rowOff>161925</xdr:rowOff>
    </xdr:to>
    <xdr:graphicFrame>
      <xdr:nvGraphicFramePr>
        <xdr:cNvPr id="9" name="Chart 20"/>
        <xdr:cNvGraphicFramePr/>
      </xdr:nvGraphicFramePr>
      <xdr:xfrm>
        <a:off x="266700" y="49149000"/>
        <a:ext cx="6457950" cy="3743325"/>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186</xdr:row>
      <xdr:rowOff>333375</xdr:rowOff>
    </xdr:from>
    <xdr:to>
      <xdr:col>3</xdr:col>
      <xdr:colOff>0</xdr:colOff>
      <xdr:row>188</xdr:row>
      <xdr:rowOff>38100</xdr:rowOff>
    </xdr:to>
    <xdr:sp>
      <xdr:nvSpPr>
        <xdr:cNvPr id="10" name="Rectangle 21"/>
        <xdr:cNvSpPr>
          <a:spLocks/>
        </xdr:cNvSpPr>
      </xdr:nvSpPr>
      <xdr:spPr>
        <a:xfrm>
          <a:off x="190500" y="361664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187</xdr:row>
      <xdr:rowOff>9525</xdr:rowOff>
    </xdr:from>
    <xdr:to>
      <xdr:col>4</xdr:col>
      <xdr:colOff>85725</xdr:colOff>
      <xdr:row>188</xdr:row>
      <xdr:rowOff>28575</xdr:rowOff>
    </xdr:to>
    <xdr:sp>
      <xdr:nvSpPr>
        <xdr:cNvPr id="11" name="Rectangle 22"/>
        <xdr:cNvSpPr>
          <a:spLocks/>
        </xdr:cNvSpPr>
      </xdr:nvSpPr>
      <xdr:spPr>
        <a:xfrm>
          <a:off x="533400" y="361854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186</xdr:row>
      <xdr:rowOff>0</xdr:rowOff>
    </xdr:from>
    <xdr:to>
      <xdr:col>5</xdr:col>
      <xdr:colOff>0</xdr:colOff>
      <xdr:row>188</xdr:row>
      <xdr:rowOff>0</xdr:rowOff>
    </xdr:to>
    <xdr:grpSp>
      <xdr:nvGrpSpPr>
        <xdr:cNvPr id="12" name="Group 23"/>
        <xdr:cNvGrpSpPr>
          <a:grpSpLocks/>
        </xdr:cNvGrpSpPr>
      </xdr:nvGrpSpPr>
      <xdr:grpSpPr>
        <a:xfrm>
          <a:off x="161925" y="35833050"/>
          <a:ext cx="647700" cy="685800"/>
          <a:chOff x="10" y="0"/>
          <a:chExt cx="72" cy="86"/>
        </a:xfrm>
        <a:solidFill>
          <a:srgbClr val="FFFFFF"/>
        </a:solidFill>
      </xdr:grpSpPr>
      <xdr:sp>
        <xdr:nvSpPr>
          <xdr:cNvPr id="13"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185</xdr:row>
      <xdr:rowOff>180975</xdr:rowOff>
    </xdr:from>
    <xdr:to>
      <xdr:col>5</xdr:col>
      <xdr:colOff>47625</xdr:colOff>
      <xdr:row>186</xdr:row>
      <xdr:rowOff>304800</xdr:rowOff>
    </xdr:to>
    <xdr:sp>
      <xdr:nvSpPr>
        <xdr:cNvPr id="16" name="Rectangle 27"/>
        <xdr:cNvSpPr>
          <a:spLocks/>
        </xdr:cNvSpPr>
      </xdr:nvSpPr>
      <xdr:spPr>
        <a:xfrm>
          <a:off x="438150" y="358044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xdr:col>
      <xdr:colOff>0</xdr:colOff>
      <xdr:row>27</xdr:row>
      <xdr:rowOff>0</xdr:rowOff>
    </xdr:from>
    <xdr:to>
      <xdr:col>40</xdr:col>
      <xdr:colOff>161925</xdr:colOff>
      <xdr:row>44</xdr:row>
      <xdr:rowOff>152400</xdr:rowOff>
    </xdr:to>
    <xdr:graphicFrame>
      <xdr:nvGraphicFramePr>
        <xdr:cNvPr id="17" name="Chart 37"/>
        <xdr:cNvGraphicFramePr/>
      </xdr:nvGraphicFramePr>
      <xdr:xfrm>
        <a:off x="161925" y="5238750"/>
        <a:ext cx="6524625" cy="37147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99</xdr:row>
      <xdr:rowOff>0</xdr:rowOff>
    </xdr:from>
    <xdr:to>
      <xdr:col>5</xdr:col>
      <xdr:colOff>0</xdr:colOff>
      <xdr:row>102</xdr:row>
      <xdr:rowOff>0</xdr:rowOff>
    </xdr:to>
    <xdr:sp>
      <xdr:nvSpPr>
        <xdr:cNvPr id="18" name="Line 39"/>
        <xdr:cNvSpPr>
          <a:spLocks/>
        </xdr:cNvSpPr>
      </xdr:nvSpPr>
      <xdr:spPr>
        <a:xfrm>
          <a:off x="161925" y="176593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152400</xdr:colOff>
      <xdr:row>100</xdr:row>
      <xdr:rowOff>142875</xdr:rowOff>
    </xdr:from>
    <xdr:ext cx="514350" cy="200025"/>
    <xdr:sp>
      <xdr:nvSpPr>
        <xdr:cNvPr id="19" name="TextBox 40"/>
        <xdr:cNvSpPr txBox="1">
          <a:spLocks noChangeArrowheads="1"/>
        </xdr:cNvSpPr>
      </xdr:nvSpPr>
      <xdr:spPr>
        <a:xfrm>
          <a:off x="152400" y="1801177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99</xdr:row>
      <xdr:rowOff>38100</xdr:rowOff>
    </xdr:from>
    <xdr:ext cx="361950" cy="219075"/>
    <xdr:sp>
      <xdr:nvSpPr>
        <xdr:cNvPr id="20" name="TextBox 41"/>
        <xdr:cNvSpPr txBox="1">
          <a:spLocks noChangeArrowheads="1"/>
        </xdr:cNvSpPr>
      </xdr:nvSpPr>
      <xdr:spPr>
        <a:xfrm>
          <a:off x="485775" y="176974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160</xdr:row>
      <xdr:rowOff>0</xdr:rowOff>
    </xdr:from>
    <xdr:to>
      <xdr:col>5</xdr:col>
      <xdr:colOff>0</xdr:colOff>
      <xdr:row>163</xdr:row>
      <xdr:rowOff>0</xdr:rowOff>
    </xdr:to>
    <xdr:sp>
      <xdr:nvSpPr>
        <xdr:cNvPr id="21" name="Line 42"/>
        <xdr:cNvSpPr>
          <a:spLocks/>
        </xdr:cNvSpPr>
      </xdr:nvSpPr>
      <xdr:spPr>
        <a:xfrm>
          <a:off x="180975" y="303847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162</xdr:row>
      <xdr:rowOff>9525</xdr:rowOff>
    </xdr:from>
    <xdr:ext cx="438150" cy="209550"/>
    <xdr:sp>
      <xdr:nvSpPr>
        <xdr:cNvPr id="22" name="TextBox 43"/>
        <xdr:cNvSpPr txBox="1">
          <a:spLocks noChangeArrowheads="1"/>
        </xdr:cNvSpPr>
      </xdr:nvSpPr>
      <xdr:spPr>
        <a:xfrm>
          <a:off x="209550" y="3081337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160</xdr:row>
      <xdr:rowOff>38100</xdr:rowOff>
    </xdr:from>
    <xdr:ext cx="390525" cy="190500"/>
    <xdr:sp>
      <xdr:nvSpPr>
        <xdr:cNvPr id="23" name="TextBox 44"/>
        <xdr:cNvSpPr txBox="1">
          <a:spLocks noChangeArrowheads="1"/>
        </xdr:cNvSpPr>
      </xdr:nvSpPr>
      <xdr:spPr>
        <a:xfrm>
          <a:off x="419100" y="304228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208</xdr:row>
      <xdr:rowOff>0</xdr:rowOff>
    </xdr:from>
    <xdr:to>
      <xdr:col>5</xdr:col>
      <xdr:colOff>0</xdr:colOff>
      <xdr:row>211</xdr:row>
      <xdr:rowOff>0</xdr:rowOff>
    </xdr:to>
    <xdr:sp>
      <xdr:nvSpPr>
        <xdr:cNvPr id="24" name="Line 45"/>
        <xdr:cNvSpPr>
          <a:spLocks/>
        </xdr:cNvSpPr>
      </xdr:nvSpPr>
      <xdr:spPr>
        <a:xfrm>
          <a:off x="161925" y="40709850"/>
          <a:ext cx="64770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210</xdr:row>
      <xdr:rowOff>9525</xdr:rowOff>
    </xdr:from>
    <xdr:ext cx="523875" cy="171450"/>
    <xdr:sp>
      <xdr:nvSpPr>
        <xdr:cNvPr id="25" name="TextBox 46"/>
        <xdr:cNvSpPr txBox="1">
          <a:spLocks noChangeArrowheads="1"/>
        </xdr:cNvSpPr>
      </xdr:nvSpPr>
      <xdr:spPr>
        <a:xfrm>
          <a:off x="171450" y="41138475"/>
          <a:ext cx="523875" cy="171450"/>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208</xdr:row>
      <xdr:rowOff>38100</xdr:rowOff>
    </xdr:from>
    <xdr:ext cx="390525" cy="219075"/>
    <xdr:sp>
      <xdr:nvSpPr>
        <xdr:cNvPr id="26" name="TextBox 47"/>
        <xdr:cNvSpPr txBox="1">
          <a:spLocks noChangeArrowheads="1"/>
        </xdr:cNvSpPr>
      </xdr:nvSpPr>
      <xdr:spPr>
        <a:xfrm>
          <a:off x="428625" y="407479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272"/>
  <sheetViews>
    <sheetView tabSelected="1" zoomScaleSheetLayoutView="100" workbookViewId="0" topLeftCell="A1">
      <selection activeCell="A1" sqref="A1"/>
    </sheetView>
  </sheetViews>
  <sheetFormatPr defaultColWidth="9.00390625" defaultRowHeight="16.5" customHeight="1"/>
  <cols>
    <col min="1" max="29" width="2.125" style="3" customWidth="1"/>
    <col min="30" max="30" width="2.25390625" style="3" customWidth="1"/>
    <col min="31" max="31" width="2.125" style="3" customWidth="1"/>
    <col min="32" max="33" width="1.625" style="3" customWidth="1"/>
    <col min="34" max="34" width="2.125" style="3" customWidth="1"/>
    <col min="35" max="38" width="2.25390625" style="3" customWidth="1"/>
    <col min="39" max="41" width="2.625" style="3" customWidth="1"/>
    <col min="42" max="42" width="2.125" style="3" customWidth="1"/>
    <col min="43" max="43" width="8.625" style="3" customWidth="1"/>
    <col min="44" max="45" width="10.625" style="3" customWidth="1"/>
    <col min="46" max="46" width="6.875" style="3" bestFit="1" customWidth="1"/>
    <col min="47" max="47" width="13.125" style="3" bestFit="1" customWidth="1"/>
    <col min="48" max="48" width="6.75390625" style="3" bestFit="1" customWidth="1"/>
    <col min="49" max="50" width="13.125" style="3" bestFit="1" customWidth="1"/>
    <col min="51" max="52" width="2.375" style="3" bestFit="1" customWidth="1"/>
    <col min="53" max="16384" width="2.125" style="3" customWidth="1"/>
  </cols>
  <sheetData>
    <row r="1" spans="1:19" ht="16.5" customHeight="1">
      <c r="A1" s="24" t="s">
        <v>89</v>
      </c>
      <c r="C1" s="4"/>
      <c r="D1" s="4"/>
      <c r="E1" s="4"/>
      <c r="F1" s="4"/>
      <c r="G1" s="4"/>
      <c r="H1" s="4"/>
      <c r="I1" s="4"/>
      <c r="J1" s="58"/>
      <c r="K1" s="58"/>
      <c r="L1" s="58"/>
      <c r="M1" s="58"/>
      <c r="N1" s="58"/>
      <c r="O1" s="58"/>
      <c r="P1" s="58"/>
      <c r="Q1" s="58"/>
      <c r="R1" s="58"/>
      <c r="S1" s="58"/>
    </row>
    <row r="3" spans="2:15" ht="16.5" customHeight="1" thickBot="1">
      <c r="B3" s="388" t="s">
        <v>1</v>
      </c>
      <c r="C3" s="388"/>
      <c r="D3" s="388"/>
      <c r="E3" s="388"/>
      <c r="F3" s="388"/>
      <c r="G3" s="388"/>
      <c r="H3" s="388"/>
      <c r="I3" s="388"/>
      <c r="J3" s="388"/>
      <c r="K3" s="388"/>
      <c r="L3" s="388"/>
      <c r="M3" s="388"/>
      <c r="N3" s="389"/>
      <c r="O3" s="389"/>
    </row>
    <row r="4" spans="2:44" ht="15" customHeight="1">
      <c r="B4" s="379" t="s">
        <v>2</v>
      </c>
      <c r="C4" s="380"/>
      <c r="D4" s="380"/>
      <c r="E4" s="381"/>
      <c r="F4" s="283" t="s">
        <v>3</v>
      </c>
      <c r="G4" s="284"/>
      <c r="H4" s="284"/>
      <c r="I4" s="284"/>
      <c r="J4" s="284"/>
      <c r="K4" s="284"/>
      <c r="L4" s="284"/>
      <c r="M4" s="284"/>
      <c r="N4" s="284"/>
      <c r="O4" s="284"/>
      <c r="P4" s="284"/>
      <c r="Q4" s="284"/>
      <c r="R4" s="284"/>
      <c r="S4" s="284"/>
      <c r="T4" s="284"/>
      <c r="U4" s="284"/>
      <c r="V4" s="284"/>
      <c r="W4" s="307"/>
      <c r="X4" s="283" t="s">
        <v>4</v>
      </c>
      <c r="Y4" s="284"/>
      <c r="Z4" s="284"/>
      <c r="AA4" s="284"/>
      <c r="AB4" s="284"/>
      <c r="AC4" s="284"/>
      <c r="AD4" s="284"/>
      <c r="AE4" s="284"/>
      <c r="AF4" s="284"/>
      <c r="AG4" s="284"/>
      <c r="AH4" s="284"/>
      <c r="AI4" s="284"/>
      <c r="AJ4" s="284"/>
      <c r="AK4" s="284"/>
      <c r="AL4" s="284"/>
      <c r="AM4" s="284"/>
      <c r="AN4" s="284"/>
      <c r="AO4" s="285"/>
      <c r="AP4" s="59"/>
      <c r="AQ4" s="59"/>
      <c r="AR4" s="5"/>
    </row>
    <row r="5" spans="2:47" ht="15" customHeight="1">
      <c r="B5" s="382"/>
      <c r="C5" s="383"/>
      <c r="D5" s="383"/>
      <c r="E5" s="384"/>
      <c r="F5" s="305" t="s">
        <v>5</v>
      </c>
      <c r="G5" s="305"/>
      <c r="H5" s="305"/>
      <c r="I5" s="305" t="s">
        <v>6</v>
      </c>
      <c r="J5" s="305"/>
      <c r="K5" s="305"/>
      <c r="L5" s="305" t="s">
        <v>7</v>
      </c>
      <c r="M5" s="305"/>
      <c r="N5" s="305"/>
      <c r="O5" s="305" t="s">
        <v>68</v>
      </c>
      <c r="P5" s="305"/>
      <c r="Q5" s="305"/>
      <c r="R5" s="305" t="s">
        <v>101</v>
      </c>
      <c r="S5" s="305"/>
      <c r="T5" s="306"/>
      <c r="U5" s="306" t="s">
        <v>112</v>
      </c>
      <c r="V5" s="308"/>
      <c r="W5" s="309"/>
      <c r="X5" s="286"/>
      <c r="Y5" s="287"/>
      <c r="Z5" s="287"/>
      <c r="AA5" s="287"/>
      <c r="AB5" s="287"/>
      <c r="AC5" s="287"/>
      <c r="AD5" s="287"/>
      <c r="AE5" s="287"/>
      <c r="AF5" s="287"/>
      <c r="AG5" s="287"/>
      <c r="AH5" s="287"/>
      <c r="AI5" s="287"/>
      <c r="AJ5" s="287"/>
      <c r="AK5" s="287"/>
      <c r="AL5" s="287"/>
      <c r="AM5" s="287"/>
      <c r="AN5" s="287"/>
      <c r="AO5" s="288"/>
      <c r="AP5" s="59"/>
      <c r="AQ5" s="59"/>
      <c r="AR5" s="59"/>
      <c r="AS5" s="54"/>
      <c r="AT5" s="54"/>
      <c r="AU5" s="54"/>
    </row>
    <row r="6" spans="2:47" ht="15" customHeight="1">
      <c r="B6" s="373" t="s">
        <v>8</v>
      </c>
      <c r="C6" s="374"/>
      <c r="D6" s="374"/>
      <c r="E6" s="374"/>
      <c r="F6" s="280">
        <v>4584</v>
      </c>
      <c r="G6" s="280"/>
      <c r="H6" s="280"/>
      <c r="I6" s="280">
        <v>13454</v>
      </c>
      <c r="J6" s="280"/>
      <c r="K6" s="280"/>
      <c r="L6" s="280">
        <v>17889</v>
      </c>
      <c r="M6" s="280"/>
      <c r="N6" s="280"/>
      <c r="O6" s="280">
        <v>21333</v>
      </c>
      <c r="P6" s="280"/>
      <c r="Q6" s="280"/>
      <c r="R6" s="280">
        <v>21333</v>
      </c>
      <c r="S6" s="280"/>
      <c r="T6" s="280"/>
      <c r="U6" s="289">
        <v>21333</v>
      </c>
      <c r="V6" s="290"/>
      <c r="W6" s="291"/>
      <c r="X6" s="77"/>
      <c r="Y6" s="6" t="s">
        <v>103</v>
      </c>
      <c r="Z6" s="7" t="s">
        <v>0</v>
      </c>
      <c r="AA6" s="7"/>
      <c r="AB6" s="7"/>
      <c r="AC6" s="7"/>
      <c r="AD6" s="7"/>
      <c r="AE6" s="7"/>
      <c r="AF6" s="8"/>
      <c r="AG6" s="8"/>
      <c r="AH6" s="8"/>
      <c r="AI6" s="8"/>
      <c r="AJ6" s="8"/>
      <c r="AK6" s="8"/>
      <c r="AL6" s="8"/>
      <c r="AM6" s="8"/>
      <c r="AN6" s="8"/>
      <c r="AO6" s="9"/>
      <c r="AP6" s="10"/>
      <c r="AQ6" s="10"/>
      <c r="AR6" s="10"/>
      <c r="AS6" s="5"/>
      <c r="AT6" s="5"/>
      <c r="AU6" s="5"/>
    </row>
    <row r="7" spans="2:47" ht="15" customHeight="1">
      <c r="B7" s="375"/>
      <c r="C7" s="376"/>
      <c r="D7" s="376"/>
      <c r="E7" s="376"/>
      <c r="F7" s="280"/>
      <c r="G7" s="280"/>
      <c r="H7" s="280"/>
      <c r="I7" s="280"/>
      <c r="J7" s="280"/>
      <c r="K7" s="280"/>
      <c r="L7" s="280"/>
      <c r="M7" s="280"/>
      <c r="N7" s="280"/>
      <c r="O7" s="280"/>
      <c r="P7" s="280"/>
      <c r="Q7" s="280"/>
      <c r="R7" s="280"/>
      <c r="S7" s="280"/>
      <c r="T7" s="280"/>
      <c r="U7" s="292"/>
      <c r="V7" s="293"/>
      <c r="W7" s="294"/>
      <c r="X7" s="78"/>
      <c r="Y7" s="11" t="s">
        <v>103</v>
      </c>
      <c r="Z7" s="98" t="s">
        <v>79</v>
      </c>
      <c r="AA7" s="311"/>
      <c r="AB7" s="311"/>
      <c r="AC7" s="311"/>
      <c r="AD7" s="311"/>
      <c r="AE7" s="311"/>
      <c r="AF7" s="311"/>
      <c r="AG7" s="311"/>
      <c r="AH7" s="311"/>
      <c r="AI7" s="311"/>
      <c r="AJ7" s="311"/>
      <c r="AK7" s="311"/>
      <c r="AL7" s="311"/>
      <c r="AM7" s="311"/>
      <c r="AN7" s="311"/>
      <c r="AO7" s="302"/>
      <c r="AP7" s="54"/>
      <c r="AQ7" s="54"/>
      <c r="AR7" s="54"/>
      <c r="AS7" s="61"/>
      <c r="AT7" s="61"/>
      <c r="AU7" s="61"/>
    </row>
    <row r="8" spans="2:47" ht="15" customHeight="1">
      <c r="B8" s="375"/>
      <c r="C8" s="376"/>
      <c r="D8" s="376"/>
      <c r="E8" s="376"/>
      <c r="F8" s="280"/>
      <c r="G8" s="280"/>
      <c r="H8" s="280"/>
      <c r="I8" s="280"/>
      <c r="J8" s="280"/>
      <c r="K8" s="280"/>
      <c r="L8" s="280"/>
      <c r="M8" s="280"/>
      <c r="N8" s="280"/>
      <c r="O8" s="280"/>
      <c r="P8" s="280"/>
      <c r="Q8" s="280"/>
      <c r="R8" s="280"/>
      <c r="S8" s="280"/>
      <c r="T8" s="280"/>
      <c r="U8" s="292"/>
      <c r="V8" s="293"/>
      <c r="W8" s="294"/>
      <c r="X8" s="78"/>
      <c r="Y8" s="60"/>
      <c r="Z8" s="311"/>
      <c r="AA8" s="311"/>
      <c r="AB8" s="311"/>
      <c r="AC8" s="311"/>
      <c r="AD8" s="311"/>
      <c r="AE8" s="311"/>
      <c r="AF8" s="311"/>
      <c r="AG8" s="311"/>
      <c r="AH8" s="311"/>
      <c r="AI8" s="311"/>
      <c r="AJ8" s="311"/>
      <c r="AK8" s="311"/>
      <c r="AL8" s="311"/>
      <c r="AM8" s="311"/>
      <c r="AN8" s="311"/>
      <c r="AO8" s="302"/>
      <c r="AP8" s="54"/>
      <c r="AQ8" s="54"/>
      <c r="AR8" s="54"/>
      <c r="AS8" s="61"/>
      <c r="AT8" s="61"/>
      <c r="AU8" s="61"/>
    </row>
    <row r="9" spans="2:47" ht="15" customHeight="1">
      <c r="B9" s="385"/>
      <c r="C9" s="386"/>
      <c r="D9" s="386"/>
      <c r="E9" s="386"/>
      <c r="F9" s="280"/>
      <c r="G9" s="280"/>
      <c r="H9" s="280"/>
      <c r="I9" s="280"/>
      <c r="J9" s="280"/>
      <c r="K9" s="280"/>
      <c r="L9" s="280"/>
      <c r="M9" s="280"/>
      <c r="N9" s="280"/>
      <c r="O9" s="280"/>
      <c r="P9" s="280"/>
      <c r="Q9" s="280"/>
      <c r="R9" s="280"/>
      <c r="S9" s="280"/>
      <c r="T9" s="280"/>
      <c r="U9" s="295"/>
      <c r="V9" s="296"/>
      <c r="W9" s="297"/>
      <c r="X9" s="79"/>
      <c r="Y9" s="63"/>
      <c r="Z9" s="12" t="s">
        <v>9</v>
      </c>
      <c r="AA9" s="63"/>
      <c r="AB9" s="63"/>
      <c r="AC9" s="63"/>
      <c r="AD9" s="63"/>
      <c r="AE9" s="63"/>
      <c r="AF9" s="63"/>
      <c r="AG9" s="63"/>
      <c r="AH9" s="63"/>
      <c r="AI9" s="63"/>
      <c r="AJ9" s="63"/>
      <c r="AK9" s="63"/>
      <c r="AL9" s="63"/>
      <c r="AM9" s="63"/>
      <c r="AN9" s="63"/>
      <c r="AO9" s="64"/>
      <c r="AP9" s="54"/>
      <c r="AQ9" s="54"/>
      <c r="AR9" s="54"/>
      <c r="AS9" s="10"/>
      <c r="AT9" s="10"/>
      <c r="AU9" s="10"/>
    </row>
    <row r="10" spans="2:47" ht="15" customHeight="1">
      <c r="B10" s="373" t="s">
        <v>10</v>
      </c>
      <c r="C10" s="374"/>
      <c r="D10" s="374"/>
      <c r="E10" s="374"/>
      <c r="F10" s="280">
        <v>6876</v>
      </c>
      <c r="G10" s="280"/>
      <c r="H10" s="280"/>
      <c r="I10" s="280">
        <v>20181</v>
      </c>
      <c r="J10" s="280"/>
      <c r="K10" s="280"/>
      <c r="L10" s="280">
        <v>26834</v>
      </c>
      <c r="M10" s="280"/>
      <c r="N10" s="280"/>
      <c r="O10" s="280">
        <v>31999</v>
      </c>
      <c r="P10" s="280"/>
      <c r="Q10" s="280"/>
      <c r="R10" s="280">
        <v>31999</v>
      </c>
      <c r="S10" s="280"/>
      <c r="T10" s="280"/>
      <c r="U10" s="289">
        <v>31999</v>
      </c>
      <c r="V10" s="290"/>
      <c r="W10" s="291"/>
      <c r="X10" s="77"/>
      <c r="Y10" s="387" t="s">
        <v>104</v>
      </c>
      <c r="Z10" s="298" t="s">
        <v>80</v>
      </c>
      <c r="AA10" s="299"/>
      <c r="AB10" s="299"/>
      <c r="AC10" s="299"/>
      <c r="AD10" s="299"/>
      <c r="AE10" s="299"/>
      <c r="AF10" s="299"/>
      <c r="AG10" s="299"/>
      <c r="AH10" s="299"/>
      <c r="AI10" s="299"/>
      <c r="AJ10" s="299"/>
      <c r="AK10" s="299"/>
      <c r="AL10" s="299"/>
      <c r="AM10" s="299"/>
      <c r="AN10" s="299"/>
      <c r="AO10" s="300"/>
      <c r="AP10" s="10"/>
      <c r="AQ10" s="10"/>
      <c r="AR10" s="10"/>
      <c r="AS10" s="5"/>
      <c r="AT10" s="5"/>
      <c r="AU10" s="5"/>
    </row>
    <row r="11" spans="2:47" ht="15" customHeight="1">
      <c r="B11" s="375"/>
      <c r="C11" s="376"/>
      <c r="D11" s="376"/>
      <c r="E11" s="376"/>
      <c r="F11" s="280"/>
      <c r="G11" s="280"/>
      <c r="H11" s="280"/>
      <c r="I11" s="280"/>
      <c r="J11" s="280"/>
      <c r="K11" s="280"/>
      <c r="L11" s="280"/>
      <c r="M11" s="280"/>
      <c r="N11" s="280"/>
      <c r="O11" s="280"/>
      <c r="P11" s="280"/>
      <c r="Q11" s="280"/>
      <c r="R11" s="280"/>
      <c r="S11" s="280"/>
      <c r="T11" s="280"/>
      <c r="U11" s="292"/>
      <c r="V11" s="293"/>
      <c r="W11" s="294"/>
      <c r="X11" s="78"/>
      <c r="Y11" s="376"/>
      <c r="Z11" s="301"/>
      <c r="AA11" s="301"/>
      <c r="AB11" s="301"/>
      <c r="AC11" s="301"/>
      <c r="AD11" s="301"/>
      <c r="AE11" s="301"/>
      <c r="AF11" s="301"/>
      <c r="AG11" s="301"/>
      <c r="AH11" s="301"/>
      <c r="AI11" s="301"/>
      <c r="AJ11" s="301"/>
      <c r="AK11" s="301"/>
      <c r="AL11" s="301"/>
      <c r="AM11" s="301"/>
      <c r="AN11" s="301"/>
      <c r="AO11" s="302"/>
      <c r="AP11" s="10"/>
      <c r="AQ11" s="10"/>
      <c r="AR11" s="10"/>
      <c r="AS11" s="5"/>
      <c r="AT11" s="5"/>
      <c r="AU11" s="5"/>
    </row>
    <row r="12" spans="2:47" ht="15" customHeight="1">
      <c r="B12" s="375"/>
      <c r="C12" s="376"/>
      <c r="D12" s="376"/>
      <c r="E12" s="376"/>
      <c r="F12" s="280"/>
      <c r="G12" s="280"/>
      <c r="H12" s="280"/>
      <c r="I12" s="280"/>
      <c r="J12" s="280"/>
      <c r="K12" s="280"/>
      <c r="L12" s="280"/>
      <c r="M12" s="280"/>
      <c r="N12" s="280"/>
      <c r="O12" s="280"/>
      <c r="P12" s="280"/>
      <c r="Q12" s="280"/>
      <c r="R12" s="280"/>
      <c r="S12" s="280"/>
      <c r="T12" s="280"/>
      <c r="U12" s="292"/>
      <c r="V12" s="293"/>
      <c r="W12" s="294"/>
      <c r="X12" s="78"/>
      <c r="Y12" s="312"/>
      <c r="Z12" s="303"/>
      <c r="AA12" s="303"/>
      <c r="AB12" s="303"/>
      <c r="AC12" s="303"/>
      <c r="AD12" s="303"/>
      <c r="AE12" s="303"/>
      <c r="AF12" s="303"/>
      <c r="AG12" s="303"/>
      <c r="AH12" s="303"/>
      <c r="AI12" s="303"/>
      <c r="AJ12" s="303"/>
      <c r="AK12" s="303"/>
      <c r="AL12" s="303"/>
      <c r="AM12" s="303"/>
      <c r="AN12" s="303"/>
      <c r="AO12" s="304"/>
      <c r="AP12" s="10"/>
      <c r="AQ12" s="10"/>
      <c r="AR12" s="10"/>
      <c r="AS12" s="5"/>
      <c r="AT12" s="5"/>
      <c r="AU12" s="5"/>
    </row>
    <row r="13" spans="2:47" ht="15" customHeight="1">
      <c r="B13" s="385"/>
      <c r="C13" s="386"/>
      <c r="D13" s="386"/>
      <c r="E13" s="386"/>
      <c r="F13" s="280"/>
      <c r="G13" s="280"/>
      <c r="H13" s="280"/>
      <c r="I13" s="280"/>
      <c r="J13" s="280"/>
      <c r="K13" s="280"/>
      <c r="L13" s="280"/>
      <c r="M13" s="280"/>
      <c r="N13" s="280"/>
      <c r="O13" s="280"/>
      <c r="P13" s="280"/>
      <c r="Q13" s="280"/>
      <c r="R13" s="280"/>
      <c r="S13" s="280"/>
      <c r="T13" s="280"/>
      <c r="U13" s="295"/>
      <c r="V13" s="296"/>
      <c r="W13" s="297"/>
      <c r="X13" s="79"/>
      <c r="Y13" s="62"/>
      <c r="Z13" s="12" t="s">
        <v>11</v>
      </c>
      <c r="AA13" s="62"/>
      <c r="AB13" s="62"/>
      <c r="AC13" s="62"/>
      <c r="AD13" s="62"/>
      <c r="AE13" s="62"/>
      <c r="AF13" s="62"/>
      <c r="AG13" s="62"/>
      <c r="AH13" s="62"/>
      <c r="AI13" s="62"/>
      <c r="AJ13" s="62"/>
      <c r="AK13" s="62"/>
      <c r="AL13" s="62"/>
      <c r="AM13" s="62"/>
      <c r="AN13" s="62"/>
      <c r="AO13" s="65"/>
      <c r="AP13" s="10"/>
      <c r="AQ13" s="10"/>
      <c r="AR13" s="10"/>
      <c r="AS13" s="5"/>
      <c r="AT13" s="5"/>
      <c r="AU13" s="5"/>
    </row>
    <row r="14" spans="2:47" ht="15" customHeight="1">
      <c r="B14" s="373" t="s">
        <v>12</v>
      </c>
      <c r="C14" s="374"/>
      <c r="D14" s="374"/>
      <c r="E14" s="374"/>
      <c r="F14" s="280">
        <v>9167</v>
      </c>
      <c r="G14" s="280"/>
      <c r="H14" s="280"/>
      <c r="I14" s="280">
        <v>26907</v>
      </c>
      <c r="J14" s="280"/>
      <c r="K14" s="280"/>
      <c r="L14" s="280">
        <v>35778</v>
      </c>
      <c r="M14" s="280"/>
      <c r="N14" s="280"/>
      <c r="O14" s="280">
        <v>42665</v>
      </c>
      <c r="P14" s="280"/>
      <c r="Q14" s="280"/>
      <c r="R14" s="280">
        <v>42665</v>
      </c>
      <c r="S14" s="280"/>
      <c r="T14" s="280"/>
      <c r="U14" s="289">
        <v>42665</v>
      </c>
      <c r="V14" s="290"/>
      <c r="W14" s="291"/>
      <c r="X14" s="77"/>
      <c r="Y14" s="387" t="s">
        <v>103</v>
      </c>
      <c r="Z14" s="298" t="s">
        <v>81</v>
      </c>
      <c r="AA14" s="299"/>
      <c r="AB14" s="299"/>
      <c r="AC14" s="299"/>
      <c r="AD14" s="299"/>
      <c r="AE14" s="299"/>
      <c r="AF14" s="299"/>
      <c r="AG14" s="299"/>
      <c r="AH14" s="299"/>
      <c r="AI14" s="299"/>
      <c r="AJ14" s="299"/>
      <c r="AK14" s="299"/>
      <c r="AL14" s="299"/>
      <c r="AM14" s="299"/>
      <c r="AN14" s="299"/>
      <c r="AO14" s="300"/>
      <c r="AP14" s="54"/>
      <c r="AQ14" s="54"/>
      <c r="AR14" s="54"/>
      <c r="AS14" s="54"/>
      <c r="AT14" s="54"/>
      <c r="AU14" s="54"/>
    </row>
    <row r="15" spans="2:47" ht="15" customHeight="1">
      <c r="B15" s="375"/>
      <c r="C15" s="376"/>
      <c r="D15" s="376"/>
      <c r="E15" s="376"/>
      <c r="F15" s="280"/>
      <c r="G15" s="280"/>
      <c r="H15" s="280"/>
      <c r="I15" s="280"/>
      <c r="J15" s="280"/>
      <c r="K15" s="280"/>
      <c r="L15" s="280"/>
      <c r="M15" s="280"/>
      <c r="N15" s="280"/>
      <c r="O15" s="280"/>
      <c r="P15" s="280"/>
      <c r="Q15" s="280"/>
      <c r="R15" s="280"/>
      <c r="S15" s="280"/>
      <c r="T15" s="280"/>
      <c r="U15" s="292"/>
      <c r="V15" s="293"/>
      <c r="W15" s="294"/>
      <c r="X15" s="78"/>
      <c r="Y15" s="494"/>
      <c r="Z15" s="301"/>
      <c r="AA15" s="301"/>
      <c r="AB15" s="301"/>
      <c r="AC15" s="301"/>
      <c r="AD15" s="301"/>
      <c r="AE15" s="301"/>
      <c r="AF15" s="301"/>
      <c r="AG15" s="301"/>
      <c r="AH15" s="301"/>
      <c r="AI15" s="301"/>
      <c r="AJ15" s="301"/>
      <c r="AK15" s="301"/>
      <c r="AL15" s="301"/>
      <c r="AM15" s="301"/>
      <c r="AN15" s="301"/>
      <c r="AO15" s="302"/>
      <c r="AP15" s="54"/>
      <c r="AQ15" s="54"/>
      <c r="AR15" s="54"/>
      <c r="AS15" s="10"/>
      <c r="AT15" s="10"/>
      <c r="AU15" s="10"/>
    </row>
    <row r="16" spans="2:47" ht="15" customHeight="1">
      <c r="B16" s="375"/>
      <c r="C16" s="376"/>
      <c r="D16" s="376"/>
      <c r="E16" s="376"/>
      <c r="F16" s="280"/>
      <c r="G16" s="280"/>
      <c r="H16" s="280"/>
      <c r="I16" s="280"/>
      <c r="J16" s="280"/>
      <c r="K16" s="280"/>
      <c r="L16" s="280"/>
      <c r="M16" s="280"/>
      <c r="N16" s="280"/>
      <c r="O16" s="280"/>
      <c r="P16" s="280"/>
      <c r="Q16" s="280"/>
      <c r="R16" s="280"/>
      <c r="S16" s="280"/>
      <c r="T16" s="280"/>
      <c r="U16" s="292"/>
      <c r="V16" s="293"/>
      <c r="W16" s="294"/>
      <c r="X16" s="78"/>
      <c r="Y16" s="43"/>
      <c r="Z16" s="303"/>
      <c r="AA16" s="303"/>
      <c r="AB16" s="303"/>
      <c r="AC16" s="303"/>
      <c r="AD16" s="303"/>
      <c r="AE16" s="303"/>
      <c r="AF16" s="303"/>
      <c r="AG16" s="303"/>
      <c r="AH16" s="303"/>
      <c r="AI16" s="303"/>
      <c r="AJ16" s="303"/>
      <c r="AK16" s="303"/>
      <c r="AL16" s="303"/>
      <c r="AM16" s="303"/>
      <c r="AN16" s="303"/>
      <c r="AO16" s="304"/>
      <c r="AP16" s="54"/>
      <c r="AQ16" s="54"/>
      <c r="AR16" s="54"/>
      <c r="AS16" s="10"/>
      <c r="AT16" s="10"/>
      <c r="AU16" s="10"/>
    </row>
    <row r="17" spans="2:47" ht="15" customHeight="1">
      <c r="B17" s="385"/>
      <c r="C17" s="386"/>
      <c r="D17" s="386"/>
      <c r="E17" s="386"/>
      <c r="F17" s="280"/>
      <c r="G17" s="280"/>
      <c r="H17" s="280"/>
      <c r="I17" s="280"/>
      <c r="J17" s="280"/>
      <c r="K17" s="280"/>
      <c r="L17" s="280"/>
      <c r="M17" s="280"/>
      <c r="N17" s="280"/>
      <c r="O17" s="280"/>
      <c r="P17" s="280"/>
      <c r="Q17" s="280"/>
      <c r="R17" s="280"/>
      <c r="S17" s="280"/>
      <c r="T17" s="280"/>
      <c r="U17" s="295"/>
      <c r="V17" s="296"/>
      <c r="W17" s="297"/>
      <c r="X17" s="79"/>
      <c r="Y17" s="12"/>
      <c r="Z17" s="12" t="s">
        <v>13</v>
      </c>
      <c r="AA17" s="12"/>
      <c r="AB17" s="13"/>
      <c r="AC17" s="13"/>
      <c r="AD17" s="13"/>
      <c r="AE17" s="13"/>
      <c r="AF17" s="13"/>
      <c r="AG17" s="13"/>
      <c r="AH17" s="13"/>
      <c r="AI17" s="13"/>
      <c r="AJ17" s="13"/>
      <c r="AK17" s="13"/>
      <c r="AL17" s="13"/>
      <c r="AM17" s="13"/>
      <c r="AN17" s="13"/>
      <c r="AO17" s="14"/>
      <c r="AP17" s="10"/>
      <c r="AQ17" s="10"/>
      <c r="AR17" s="10"/>
      <c r="AS17" s="5"/>
      <c r="AT17" s="5"/>
      <c r="AU17" s="5"/>
    </row>
    <row r="18" spans="2:47" ht="15" customHeight="1">
      <c r="B18" s="373" t="s">
        <v>14</v>
      </c>
      <c r="C18" s="374"/>
      <c r="D18" s="374"/>
      <c r="E18" s="374"/>
      <c r="F18" s="280">
        <v>11459</v>
      </c>
      <c r="G18" s="280"/>
      <c r="H18" s="280"/>
      <c r="I18" s="280">
        <v>33634</v>
      </c>
      <c r="J18" s="280"/>
      <c r="K18" s="280"/>
      <c r="L18" s="280">
        <v>44723</v>
      </c>
      <c r="M18" s="280"/>
      <c r="N18" s="280"/>
      <c r="O18" s="280">
        <v>53332</v>
      </c>
      <c r="P18" s="280"/>
      <c r="Q18" s="280"/>
      <c r="R18" s="280">
        <v>53332</v>
      </c>
      <c r="S18" s="280"/>
      <c r="T18" s="280"/>
      <c r="U18" s="289">
        <v>53332</v>
      </c>
      <c r="V18" s="290"/>
      <c r="W18" s="291"/>
      <c r="X18" s="77"/>
      <c r="Y18" s="15" t="s">
        <v>103</v>
      </c>
      <c r="Z18" s="298" t="s">
        <v>82</v>
      </c>
      <c r="AA18" s="299"/>
      <c r="AB18" s="299"/>
      <c r="AC18" s="299"/>
      <c r="AD18" s="299"/>
      <c r="AE18" s="299"/>
      <c r="AF18" s="299"/>
      <c r="AG18" s="299"/>
      <c r="AH18" s="299"/>
      <c r="AI18" s="299"/>
      <c r="AJ18" s="299"/>
      <c r="AK18" s="299"/>
      <c r="AL18" s="299"/>
      <c r="AM18" s="299"/>
      <c r="AN18" s="299"/>
      <c r="AO18" s="300"/>
      <c r="AP18" s="54"/>
      <c r="AQ18" s="54"/>
      <c r="AR18" s="54"/>
      <c r="AS18" s="16"/>
      <c r="AT18" s="16"/>
      <c r="AU18" s="16"/>
    </row>
    <row r="19" spans="2:47" ht="15" customHeight="1">
      <c r="B19" s="375"/>
      <c r="C19" s="376"/>
      <c r="D19" s="376"/>
      <c r="E19" s="376"/>
      <c r="F19" s="280"/>
      <c r="G19" s="280"/>
      <c r="H19" s="280"/>
      <c r="I19" s="280"/>
      <c r="J19" s="280"/>
      <c r="K19" s="280"/>
      <c r="L19" s="280"/>
      <c r="M19" s="280"/>
      <c r="N19" s="280"/>
      <c r="O19" s="280"/>
      <c r="P19" s="280"/>
      <c r="Q19" s="280"/>
      <c r="R19" s="280"/>
      <c r="S19" s="280"/>
      <c r="T19" s="280"/>
      <c r="U19" s="292"/>
      <c r="V19" s="293"/>
      <c r="W19" s="294"/>
      <c r="X19" s="78"/>
      <c r="Y19" s="59"/>
      <c r="Z19" s="301"/>
      <c r="AA19" s="301"/>
      <c r="AB19" s="301"/>
      <c r="AC19" s="301"/>
      <c r="AD19" s="301"/>
      <c r="AE19" s="301"/>
      <c r="AF19" s="301"/>
      <c r="AG19" s="301"/>
      <c r="AH19" s="301"/>
      <c r="AI19" s="301"/>
      <c r="AJ19" s="301"/>
      <c r="AK19" s="301"/>
      <c r="AL19" s="301"/>
      <c r="AM19" s="301"/>
      <c r="AN19" s="301"/>
      <c r="AO19" s="302"/>
      <c r="AP19" s="54"/>
      <c r="AQ19" s="54"/>
      <c r="AR19" s="54"/>
      <c r="AS19" s="16"/>
      <c r="AT19" s="16"/>
      <c r="AU19" s="16"/>
    </row>
    <row r="20" spans="2:47" ht="15" customHeight="1">
      <c r="B20" s="375"/>
      <c r="C20" s="376"/>
      <c r="D20" s="376"/>
      <c r="E20" s="376"/>
      <c r="F20" s="280"/>
      <c r="G20" s="280"/>
      <c r="H20" s="280"/>
      <c r="I20" s="280"/>
      <c r="J20" s="280"/>
      <c r="K20" s="280"/>
      <c r="L20" s="280"/>
      <c r="M20" s="280"/>
      <c r="N20" s="280"/>
      <c r="O20" s="280"/>
      <c r="P20" s="280"/>
      <c r="Q20" s="280"/>
      <c r="R20" s="280"/>
      <c r="S20" s="280"/>
      <c r="T20" s="280"/>
      <c r="U20" s="292"/>
      <c r="V20" s="293"/>
      <c r="W20" s="294"/>
      <c r="X20" s="78"/>
      <c r="Y20" s="43"/>
      <c r="Z20" s="303"/>
      <c r="AA20" s="303"/>
      <c r="AB20" s="303"/>
      <c r="AC20" s="303"/>
      <c r="AD20" s="303"/>
      <c r="AE20" s="303"/>
      <c r="AF20" s="303"/>
      <c r="AG20" s="303"/>
      <c r="AH20" s="303"/>
      <c r="AI20" s="303"/>
      <c r="AJ20" s="303"/>
      <c r="AK20" s="303"/>
      <c r="AL20" s="303"/>
      <c r="AM20" s="303"/>
      <c r="AN20" s="303"/>
      <c r="AO20" s="304"/>
      <c r="AP20" s="54"/>
      <c r="AQ20" s="54"/>
      <c r="AR20" s="54"/>
      <c r="AS20" s="16"/>
      <c r="AT20" s="16"/>
      <c r="AU20" s="16"/>
    </row>
    <row r="21" spans="2:47" ht="15" customHeight="1">
      <c r="B21" s="385"/>
      <c r="C21" s="386"/>
      <c r="D21" s="386"/>
      <c r="E21" s="386"/>
      <c r="F21" s="280"/>
      <c r="G21" s="280"/>
      <c r="H21" s="280"/>
      <c r="I21" s="280"/>
      <c r="J21" s="280"/>
      <c r="K21" s="280"/>
      <c r="L21" s="280"/>
      <c r="M21" s="280"/>
      <c r="N21" s="280"/>
      <c r="O21" s="280"/>
      <c r="P21" s="280"/>
      <c r="Q21" s="280"/>
      <c r="R21" s="280"/>
      <c r="S21" s="280"/>
      <c r="T21" s="280"/>
      <c r="U21" s="295"/>
      <c r="V21" s="296"/>
      <c r="W21" s="297"/>
      <c r="X21" s="79"/>
      <c r="Y21" s="12"/>
      <c r="Z21" s="12" t="s">
        <v>15</v>
      </c>
      <c r="AA21" s="12"/>
      <c r="AB21" s="10"/>
      <c r="AC21" s="10"/>
      <c r="AD21" s="10"/>
      <c r="AE21" s="10"/>
      <c r="AF21" s="10"/>
      <c r="AG21" s="10"/>
      <c r="AH21" s="10"/>
      <c r="AI21" s="10"/>
      <c r="AJ21" s="10"/>
      <c r="AK21" s="10"/>
      <c r="AL21" s="10"/>
      <c r="AM21" s="10"/>
      <c r="AN21" s="10"/>
      <c r="AO21" s="17"/>
      <c r="AP21" s="10"/>
      <c r="AQ21" s="10"/>
      <c r="AR21" s="10"/>
      <c r="AS21" s="5"/>
      <c r="AT21" s="5"/>
      <c r="AU21" s="5"/>
    </row>
    <row r="22" spans="2:47" ht="15" customHeight="1">
      <c r="B22" s="373" t="s">
        <v>16</v>
      </c>
      <c r="C22" s="374"/>
      <c r="D22" s="374"/>
      <c r="E22" s="374"/>
      <c r="F22" s="280">
        <v>13751</v>
      </c>
      <c r="G22" s="280"/>
      <c r="H22" s="280"/>
      <c r="I22" s="280">
        <v>40361</v>
      </c>
      <c r="J22" s="280"/>
      <c r="K22" s="280"/>
      <c r="L22" s="280">
        <v>53667</v>
      </c>
      <c r="M22" s="280"/>
      <c r="N22" s="280"/>
      <c r="O22" s="280">
        <v>63998</v>
      </c>
      <c r="P22" s="280"/>
      <c r="Q22" s="280"/>
      <c r="R22" s="280">
        <v>63998</v>
      </c>
      <c r="S22" s="280"/>
      <c r="T22" s="280"/>
      <c r="U22" s="289">
        <v>63998</v>
      </c>
      <c r="V22" s="290"/>
      <c r="W22" s="291"/>
      <c r="X22" s="77"/>
      <c r="Y22" s="15" t="s">
        <v>103</v>
      </c>
      <c r="Z22" s="298" t="s">
        <v>83</v>
      </c>
      <c r="AA22" s="299"/>
      <c r="AB22" s="299"/>
      <c r="AC22" s="299"/>
      <c r="AD22" s="299"/>
      <c r="AE22" s="299"/>
      <c r="AF22" s="299"/>
      <c r="AG22" s="299"/>
      <c r="AH22" s="299"/>
      <c r="AI22" s="299"/>
      <c r="AJ22" s="299"/>
      <c r="AK22" s="299"/>
      <c r="AL22" s="299"/>
      <c r="AM22" s="299"/>
      <c r="AN22" s="299"/>
      <c r="AO22" s="300"/>
      <c r="AP22" s="54"/>
      <c r="AQ22" s="54"/>
      <c r="AR22" s="54"/>
      <c r="AS22" s="43"/>
      <c r="AT22" s="43"/>
      <c r="AU22" s="43"/>
    </row>
    <row r="23" spans="2:47" ht="15" customHeight="1">
      <c r="B23" s="375"/>
      <c r="C23" s="376"/>
      <c r="D23" s="376"/>
      <c r="E23" s="376"/>
      <c r="F23" s="280"/>
      <c r="G23" s="280"/>
      <c r="H23" s="280"/>
      <c r="I23" s="280"/>
      <c r="J23" s="280"/>
      <c r="K23" s="280"/>
      <c r="L23" s="280"/>
      <c r="M23" s="280"/>
      <c r="N23" s="280"/>
      <c r="O23" s="280"/>
      <c r="P23" s="280"/>
      <c r="Q23" s="280"/>
      <c r="R23" s="280"/>
      <c r="S23" s="280"/>
      <c r="T23" s="280"/>
      <c r="U23" s="292"/>
      <c r="V23" s="293"/>
      <c r="W23" s="294"/>
      <c r="X23" s="78"/>
      <c r="Y23" s="59"/>
      <c r="Z23" s="311"/>
      <c r="AA23" s="311"/>
      <c r="AB23" s="311"/>
      <c r="AC23" s="311"/>
      <c r="AD23" s="311"/>
      <c r="AE23" s="311"/>
      <c r="AF23" s="311"/>
      <c r="AG23" s="311"/>
      <c r="AH23" s="311"/>
      <c r="AI23" s="311"/>
      <c r="AJ23" s="311"/>
      <c r="AK23" s="311"/>
      <c r="AL23" s="311"/>
      <c r="AM23" s="311"/>
      <c r="AN23" s="311"/>
      <c r="AO23" s="302"/>
      <c r="AP23" s="54"/>
      <c r="AQ23" s="54"/>
      <c r="AR23" s="54"/>
      <c r="AS23" s="43"/>
      <c r="AT23" s="43"/>
      <c r="AU23" s="43"/>
    </row>
    <row r="24" spans="2:47" ht="15" customHeight="1">
      <c r="B24" s="375"/>
      <c r="C24" s="376"/>
      <c r="D24" s="376"/>
      <c r="E24" s="376"/>
      <c r="F24" s="280"/>
      <c r="G24" s="280"/>
      <c r="H24" s="280"/>
      <c r="I24" s="280"/>
      <c r="J24" s="280"/>
      <c r="K24" s="280"/>
      <c r="L24" s="280"/>
      <c r="M24" s="280"/>
      <c r="N24" s="280"/>
      <c r="O24" s="280"/>
      <c r="P24" s="280"/>
      <c r="Q24" s="280"/>
      <c r="R24" s="280"/>
      <c r="S24" s="280"/>
      <c r="T24" s="280"/>
      <c r="U24" s="292"/>
      <c r="V24" s="293"/>
      <c r="W24" s="294"/>
      <c r="X24" s="78"/>
      <c r="Y24" s="43"/>
      <c r="Z24" s="312"/>
      <c r="AA24" s="312"/>
      <c r="AB24" s="312"/>
      <c r="AC24" s="312"/>
      <c r="AD24" s="312"/>
      <c r="AE24" s="312"/>
      <c r="AF24" s="312"/>
      <c r="AG24" s="312"/>
      <c r="AH24" s="312"/>
      <c r="AI24" s="312"/>
      <c r="AJ24" s="312"/>
      <c r="AK24" s="312"/>
      <c r="AL24" s="312"/>
      <c r="AM24" s="312"/>
      <c r="AN24" s="312"/>
      <c r="AO24" s="304"/>
      <c r="AP24" s="54"/>
      <c r="AQ24" s="54"/>
      <c r="AR24" s="54"/>
      <c r="AS24" s="43"/>
      <c r="AT24" s="43"/>
      <c r="AU24" s="43"/>
    </row>
    <row r="25" spans="2:47" ht="15" customHeight="1" thickBot="1">
      <c r="B25" s="377"/>
      <c r="C25" s="378"/>
      <c r="D25" s="378"/>
      <c r="E25" s="378"/>
      <c r="F25" s="281"/>
      <c r="G25" s="281"/>
      <c r="H25" s="281"/>
      <c r="I25" s="281"/>
      <c r="J25" s="281"/>
      <c r="K25" s="281"/>
      <c r="L25" s="281"/>
      <c r="M25" s="281"/>
      <c r="N25" s="281"/>
      <c r="O25" s="281"/>
      <c r="P25" s="281"/>
      <c r="Q25" s="281"/>
      <c r="R25" s="281"/>
      <c r="S25" s="281"/>
      <c r="T25" s="281"/>
      <c r="U25" s="491"/>
      <c r="V25" s="492"/>
      <c r="W25" s="493"/>
      <c r="X25" s="80"/>
      <c r="Y25" s="18"/>
      <c r="Z25" s="18" t="s">
        <v>17</v>
      </c>
      <c r="AA25" s="18"/>
      <c r="AB25" s="19"/>
      <c r="AC25" s="19"/>
      <c r="AD25" s="19"/>
      <c r="AE25" s="19"/>
      <c r="AF25" s="19"/>
      <c r="AG25" s="19"/>
      <c r="AH25" s="19"/>
      <c r="AI25" s="19"/>
      <c r="AJ25" s="19"/>
      <c r="AK25" s="19"/>
      <c r="AL25" s="19"/>
      <c r="AM25" s="19"/>
      <c r="AN25" s="19"/>
      <c r="AO25" s="20"/>
      <c r="AP25" s="10"/>
      <c r="AQ25" s="10"/>
      <c r="AR25" s="10"/>
      <c r="AS25" s="5"/>
      <c r="AT25" s="5"/>
      <c r="AU25" s="5"/>
    </row>
    <row r="26" spans="2:46" ht="16.5" customHeight="1">
      <c r="B26" s="59"/>
      <c r="C26" s="59"/>
      <c r="D26" s="59"/>
      <c r="E26" s="59" t="s">
        <v>105</v>
      </c>
      <c r="F26" s="43"/>
      <c r="G26" s="43"/>
      <c r="H26" s="43"/>
      <c r="I26" s="43"/>
      <c r="J26" s="43"/>
      <c r="K26" s="43"/>
      <c r="L26" s="43"/>
      <c r="M26" s="43"/>
      <c r="N26" s="43"/>
      <c r="O26" s="43"/>
      <c r="P26" s="43"/>
      <c r="Q26" s="43"/>
      <c r="R26" s="5"/>
      <c r="S26" s="21"/>
      <c r="T26" s="21"/>
      <c r="U26" s="21"/>
      <c r="V26" s="21"/>
      <c r="W26" s="21"/>
      <c r="X26" s="21"/>
      <c r="Y26" s="21"/>
      <c r="Z26" s="21"/>
      <c r="AA26" s="21"/>
      <c r="AB26" s="10"/>
      <c r="AC26" s="10"/>
      <c r="AD26" s="10"/>
      <c r="AE26" s="10"/>
      <c r="AF26" s="10"/>
      <c r="AG26" s="10"/>
      <c r="AH26" s="10"/>
      <c r="AI26" s="10"/>
      <c r="AJ26" s="10"/>
      <c r="AK26" s="10"/>
      <c r="AL26" s="10"/>
      <c r="AM26" s="10"/>
      <c r="AN26" s="10"/>
      <c r="AO26" s="10"/>
      <c r="AP26" s="10"/>
      <c r="AQ26" s="10"/>
      <c r="AR26" s="10"/>
      <c r="AS26" s="5"/>
      <c r="AT26" s="5"/>
    </row>
    <row r="27" spans="2:46" ht="16.5" customHeight="1">
      <c r="B27" s="59"/>
      <c r="C27" s="59"/>
      <c r="D27" s="59"/>
      <c r="E27" s="59"/>
      <c r="F27" s="43"/>
      <c r="G27" s="43"/>
      <c r="H27" s="43"/>
      <c r="I27" s="43"/>
      <c r="J27" s="43"/>
      <c r="K27" s="43"/>
      <c r="L27" s="43"/>
      <c r="M27" s="43"/>
      <c r="N27" s="43"/>
      <c r="O27" s="43"/>
      <c r="P27" s="43"/>
      <c r="Q27" s="43"/>
      <c r="R27" s="5"/>
      <c r="S27" s="21"/>
      <c r="T27" s="21"/>
      <c r="U27" s="21"/>
      <c r="V27" s="21"/>
      <c r="W27" s="21"/>
      <c r="X27" s="21"/>
      <c r="Y27" s="21"/>
      <c r="Z27" s="21"/>
      <c r="AA27" s="21"/>
      <c r="AB27" s="10"/>
      <c r="AC27" s="10"/>
      <c r="AD27" s="10"/>
      <c r="AE27" s="10"/>
      <c r="AF27" s="10"/>
      <c r="AG27" s="10"/>
      <c r="AH27" s="10"/>
      <c r="AI27" s="10"/>
      <c r="AJ27" s="10"/>
      <c r="AK27" s="10"/>
      <c r="AL27" s="10"/>
      <c r="AM27" s="10"/>
      <c r="AN27" s="10"/>
      <c r="AO27" s="10"/>
      <c r="AP27" s="10"/>
      <c r="AQ27" s="10"/>
      <c r="AR27" s="10"/>
      <c r="AS27" s="5"/>
      <c r="AT27" s="5"/>
    </row>
    <row r="28" spans="2:46" ht="16.5" customHeight="1">
      <c r="B28" s="59"/>
      <c r="C28" s="59"/>
      <c r="D28" s="59"/>
      <c r="E28" s="59"/>
      <c r="F28" s="43"/>
      <c r="G28" s="43"/>
      <c r="H28" s="43"/>
      <c r="I28" s="43"/>
      <c r="J28" s="43"/>
      <c r="K28" s="43"/>
      <c r="L28" s="43"/>
      <c r="M28" s="43"/>
      <c r="N28" s="43"/>
      <c r="O28" s="43"/>
      <c r="P28" s="43"/>
      <c r="Q28" s="43"/>
      <c r="R28" s="5"/>
      <c r="S28" s="21"/>
      <c r="T28" s="21"/>
      <c r="U28" s="21"/>
      <c r="V28" s="21"/>
      <c r="W28" s="21"/>
      <c r="X28" s="21"/>
      <c r="Y28" s="21"/>
      <c r="Z28" s="21"/>
      <c r="AA28" s="21"/>
      <c r="AB28" s="10"/>
      <c r="AC28" s="10"/>
      <c r="AD28" s="10"/>
      <c r="AE28" s="10"/>
      <c r="AF28" s="10"/>
      <c r="AG28" s="10"/>
      <c r="AH28" s="10"/>
      <c r="AI28" s="10"/>
      <c r="AJ28" s="10"/>
      <c r="AK28" s="10"/>
      <c r="AL28" s="10"/>
      <c r="AM28" s="10"/>
      <c r="AN28" s="10"/>
      <c r="AO28" s="10"/>
      <c r="AP28" s="10"/>
      <c r="AQ28" s="10"/>
      <c r="AR28" s="10"/>
      <c r="AS28" s="5"/>
      <c r="AT28" s="5"/>
    </row>
    <row r="29" spans="2:50" ht="16.5" customHeight="1">
      <c r="B29" s="59"/>
      <c r="C29" s="59"/>
      <c r="D29" s="59"/>
      <c r="E29" s="59"/>
      <c r="F29" s="43"/>
      <c r="G29" s="43"/>
      <c r="H29" s="43"/>
      <c r="N29" s="43"/>
      <c r="O29" s="43"/>
      <c r="P29" s="43"/>
      <c r="Q29" s="43"/>
      <c r="R29" s="5"/>
      <c r="S29" s="21"/>
      <c r="T29" s="21"/>
      <c r="U29" s="21"/>
      <c r="V29" s="21"/>
      <c r="W29" s="21"/>
      <c r="X29" s="21"/>
      <c r="Y29" s="21"/>
      <c r="Z29" s="21"/>
      <c r="AA29" s="21"/>
      <c r="AB29" s="10"/>
      <c r="AC29" s="10"/>
      <c r="AD29" s="10"/>
      <c r="AE29" s="10"/>
      <c r="AF29" s="10"/>
      <c r="AG29" s="10"/>
      <c r="AH29" s="10"/>
      <c r="AI29" s="10"/>
      <c r="AJ29" s="10"/>
      <c r="AK29" s="10"/>
      <c r="AL29" s="10"/>
      <c r="AM29" s="10"/>
      <c r="AN29" s="10"/>
      <c r="AO29" s="10"/>
      <c r="AP29" s="10"/>
      <c r="AQ29" s="10"/>
      <c r="AR29" s="43"/>
      <c r="AS29" s="43" t="s">
        <v>74</v>
      </c>
      <c r="AT29" s="43" t="s">
        <v>75</v>
      </c>
      <c r="AU29" s="43" t="s">
        <v>76</v>
      </c>
      <c r="AV29" s="43" t="s">
        <v>77</v>
      </c>
      <c r="AW29" s="43" t="s">
        <v>100</v>
      </c>
      <c r="AX29" s="43" t="s">
        <v>115</v>
      </c>
    </row>
    <row r="30" spans="2:50" ht="16.5" customHeight="1">
      <c r="B30" s="59"/>
      <c r="C30" s="59"/>
      <c r="D30" s="59"/>
      <c r="E30" s="59"/>
      <c r="F30" s="43"/>
      <c r="G30" s="43"/>
      <c r="H30" s="43"/>
      <c r="N30" s="43"/>
      <c r="O30" s="43"/>
      <c r="P30" s="43"/>
      <c r="Q30" s="43"/>
      <c r="R30" s="5"/>
      <c r="S30" s="21"/>
      <c r="T30" s="21"/>
      <c r="U30" s="21"/>
      <c r="V30" s="21"/>
      <c r="W30" s="21"/>
      <c r="X30" s="21"/>
      <c r="Y30" s="21"/>
      <c r="Z30" s="21"/>
      <c r="AA30" s="21"/>
      <c r="AB30" s="10"/>
      <c r="AC30" s="10"/>
      <c r="AD30" s="10"/>
      <c r="AE30" s="10"/>
      <c r="AF30" s="10"/>
      <c r="AG30" s="10"/>
      <c r="AH30" s="10"/>
      <c r="AI30" s="10"/>
      <c r="AJ30" s="10"/>
      <c r="AK30" s="10"/>
      <c r="AL30" s="10"/>
      <c r="AM30" s="10"/>
      <c r="AN30" s="10"/>
      <c r="AO30" s="10"/>
      <c r="AP30" s="10"/>
      <c r="AQ30" s="10"/>
      <c r="AR30" s="43" t="s">
        <v>69</v>
      </c>
      <c r="AS30" s="66">
        <v>4584</v>
      </c>
      <c r="AT30" s="66">
        <v>13454</v>
      </c>
      <c r="AU30" s="66">
        <v>17889</v>
      </c>
      <c r="AV30" s="66">
        <v>21333</v>
      </c>
      <c r="AW30" s="66">
        <v>21333</v>
      </c>
      <c r="AX30" s="66">
        <v>21333</v>
      </c>
    </row>
    <row r="31" spans="2:50" ht="16.5" customHeight="1">
      <c r="B31" s="59"/>
      <c r="C31" s="59"/>
      <c r="D31" s="59"/>
      <c r="E31" s="59"/>
      <c r="F31" s="43"/>
      <c r="G31" s="43"/>
      <c r="H31" s="43"/>
      <c r="N31" s="43"/>
      <c r="O31" s="43"/>
      <c r="P31" s="43"/>
      <c r="Q31" s="43"/>
      <c r="R31" s="5"/>
      <c r="S31" s="21"/>
      <c r="T31" s="21"/>
      <c r="U31" s="21"/>
      <c r="V31" s="21"/>
      <c r="W31" s="21"/>
      <c r="X31" s="21"/>
      <c r="Y31" s="21"/>
      <c r="Z31" s="21"/>
      <c r="AA31" s="21"/>
      <c r="AB31" s="10"/>
      <c r="AC31" s="10"/>
      <c r="AD31" s="10"/>
      <c r="AE31" s="10"/>
      <c r="AF31" s="10"/>
      <c r="AG31" s="10"/>
      <c r="AH31" s="10"/>
      <c r="AI31" s="10"/>
      <c r="AJ31" s="10"/>
      <c r="AK31" s="10"/>
      <c r="AL31" s="10"/>
      <c r="AM31" s="10"/>
      <c r="AN31" s="10"/>
      <c r="AO31" s="10"/>
      <c r="AP31" s="10"/>
      <c r="AQ31" s="10"/>
      <c r="AR31" s="43" t="s">
        <v>70</v>
      </c>
      <c r="AS31" s="66">
        <v>6876</v>
      </c>
      <c r="AT31" s="66">
        <v>20181</v>
      </c>
      <c r="AU31" s="66">
        <v>26834</v>
      </c>
      <c r="AV31" s="66">
        <v>31999</v>
      </c>
      <c r="AW31" s="66">
        <v>31999</v>
      </c>
      <c r="AX31" s="66">
        <v>31999</v>
      </c>
    </row>
    <row r="32" spans="2:50" ht="16.5" customHeight="1">
      <c r="B32" s="59"/>
      <c r="C32" s="59"/>
      <c r="D32" s="59"/>
      <c r="E32" s="59"/>
      <c r="F32" s="43"/>
      <c r="G32" s="43"/>
      <c r="H32" s="43"/>
      <c r="N32" s="43"/>
      <c r="O32" s="43"/>
      <c r="P32" s="43"/>
      <c r="Q32" s="43"/>
      <c r="R32" s="5"/>
      <c r="S32" s="21"/>
      <c r="T32" s="21"/>
      <c r="U32" s="21"/>
      <c r="V32" s="21"/>
      <c r="W32" s="21"/>
      <c r="X32" s="21"/>
      <c r="Y32" s="21"/>
      <c r="Z32" s="21"/>
      <c r="AA32" s="21"/>
      <c r="AB32" s="10"/>
      <c r="AC32" s="10"/>
      <c r="AD32" s="10"/>
      <c r="AE32" s="10"/>
      <c r="AF32" s="10"/>
      <c r="AG32" s="10"/>
      <c r="AH32" s="10"/>
      <c r="AI32" s="10"/>
      <c r="AJ32" s="10"/>
      <c r="AK32" s="10"/>
      <c r="AL32" s="10"/>
      <c r="AM32" s="10"/>
      <c r="AN32" s="10"/>
      <c r="AO32" s="10"/>
      <c r="AP32" s="10"/>
      <c r="AQ32" s="10"/>
      <c r="AR32" s="43" t="s">
        <v>71</v>
      </c>
      <c r="AS32" s="66">
        <v>9167</v>
      </c>
      <c r="AT32" s="66">
        <v>26907</v>
      </c>
      <c r="AU32" s="66">
        <v>35778</v>
      </c>
      <c r="AV32" s="66">
        <v>42665</v>
      </c>
      <c r="AW32" s="66">
        <v>42665</v>
      </c>
      <c r="AX32" s="66">
        <v>42665</v>
      </c>
    </row>
    <row r="33" spans="2:50" ht="16.5" customHeight="1">
      <c r="B33" s="59"/>
      <c r="C33" s="59"/>
      <c r="D33" s="59"/>
      <c r="E33" s="59"/>
      <c r="F33" s="43"/>
      <c r="G33" s="43"/>
      <c r="H33" s="43"/>
      <c r="N33" s="43"/>
      <c r="O33" s="43"/>
      <c r="P33" s="43"/>
      <c r="Q33" s="43"/>
      <c r="R33" s="5"/>
      <c r="S33" s="21"/>
      <c r="T33" s="21"/>
      <c r="U33" s="21"/>
      <c r="V33" s="21"/>
      <c r="W33" s="21"/>
      <c r="X33" s="21"/>
      <c r="Y33" s="21"/>
      <c r="Z33" s="21"/>
      <c r="AA33" s="21"/>
      <c r="AB33" s="10"/>
      <c r="AC33" s="10"/>
      <c r="AD33" s="10"/>
      <c r="AE33" s="10"/>
      <c r="AF33" s="10"/>
      <c r="AG33" s="10"/>
      <c r="AH33" s="10"/>
      <c r="AI33" s="10"/>
      <c r="AJ33" s="10"/>
      <c r="AK33" s="10"/>
      <c r="AL33" s="10"/>
      <c r="AM33" s="10"/>
      <c r="AN33" s="10"/>
      <c r="AO33" s="10"/>
      <c r="AP33" s="10"/>
      <c r="AQ33" s="10"/>
      <c r="AR33" s="43" t="s">
        <v>72</v>
      </c>
      <c r="AS33" s="66">
        <v>11459</v>
      </c>
      <c r="AT33" s="66">
        <v>33634</v>
      </c>
      <c r="AU33" s="66">
        <v>44723</v>
      </c>
      <c r="AV33" s="66">
        <v>53332</v>
      </c>
      <c r="AW33" s="66">
        <v>53332</v>
      </c>
      <c r="AX33" s="66">
        <v>53332</v>
      </c>
    </row>
    <row r="34" spans="2:50" ht="16.5" customHeight="1">
      <c r="B34" s="59"/>
      <c r="C34" s="59"/>
      <c r="D34" s="59"/>
      <c r="E34" s="59"/>
      <c r="F34" s="43"/>
      <c r="G34" s="43"/>
      <c r="H34" s="43"/>
      <c r="N34" s="43"/>
      <c r="O34" s="43"/>
      <c r="P34" s="43"/>
      <c r="Q34" s="43"/>
      <c r="R34" s="5"/>
      <c r="S34" s="21"/>
      <c r="T34" s="21"/>
      <c r="U34" s="21"/>
      <c r="V34" s="21"/>
      <c r="W34" s="21"/>
      <c r="X34" s="21"/>
      <c r="Y34" s="21"/>
      <c r="Z34" s="21"/>
      <c r="AA34" s="21"/>
      <c r="AB34" s="10"/>
      <c r="AC34" s="10"/>
      <c r="AD34" s="10"/>
      <c r="AE34" s="10"/>
      <c r="AF34" s="10"/>
      <c r="AG34" s="10"/>
      <c r="AH34" s="10"/>
      <c r="AI34" s="10"/>
      <c r="AJ34" s="10"/>
      <c r="AK34" s="10"/>
      <c r="AL34" s="10"/>
      <c r="AM34" s="10"/>
      <c r="AN34" s="10"/>
      <c r="AO34" s="10"/>
      <c r="AP34" s="10"/>
      <c r="AQ34" s="10"/>
      <c r="AR34" s="43" t="s">
        <v>73</v>
      </c>
      <c r="AS34" s="66">
        <v>13751</v>
      </c>
      <c r="AT34" s="66">
        <v>40361</v>
      </c>
      <c r="AU34" s="66">
        <v>53667</v>
      </c>
      <c r="AV34" s="66">
        <v>63998</v>
      </c>
      <c r="AW34" s="66">
        <v>63998</v>
      </c>
      <c r="AX34" s="66">
        <v>63998</v>
      </c>
    </row>
    <row r="35" spans="2:46" ht="16.5" customHeight="1">
      <c r="B35" s="59"/>
      <c r="C35" s="59"/>
      <c r="D35" s="59"/>
      <c r="E35" s="59"/>
      <c r="F35" s="43"/>
      <c r="G35" s="43"/>
      <c r="H35" s="43"/>
      <c r="I35" s="43"/>
      <c r="J35" s="43"/>
      <c r="K35" s="43"/>
      <c r="L35" s="43"/>
      <c r="M35" s="43"/>
      <c r="N35" s="43"/>
      <c r="O35" s="43"/>
      <c r="P35" s="43"/>
      <c r="Q35" s="43"/>
      <c r="R35" s="5"/>
      <c r="S35" s="21"/>
      <c r="T35" s="21"/>
      <c r="U35" s="21"/>
      <c r="V35" s="21"/>
      <c r="W35" s="21"/>
      <c r="X35" s="21"/>
      <c r="Y35" s="21"/>
      <c r="Z35" s="21"/>
      <c r="AA35" s="21"/>
      <c r="AB35" s="10"/>
      <c r="AC35" s="10"/>
      <c r="AD35" s="10"/>
      <c r="AE35" s="10"/>
      <c r="AF35" s="10"/>
      <c r="AG35" s="10"/>
      <c r="AH35" s="10"/>
      <c r="AI35" s="10"/>
      <c r="AJ35" s="10"/>
      <c r="AK35" s="10"/>
      <c r="AL35" s="10"/>
      <c r="AM35" s="10"/>
      <c r="AN35" s="10"/>
      <c r="AO35" s="10"/>
      <c r="AP35" s="10"/>
      <c r="AQ35" s="10"/>
      <c r="AR35" s="10"/>
      <c r="AS35" s="5"/>
      <c r="AT35" s="5"/>
    </row>
    <row r="36" spans="2:46" ht="16.5" customHeight="1">
      <c r="B36" s="59"/>
      <c r="C36" s="59"/>
      <c r="D36" s="59"/>
      <c r="E36" s="59"/>
      <c r="F36" s="43"/>
      <c r="G36" s="43"/>
      <c r="H36" s="43"/>
      <c r="I36" s="43"/>
      <c r="J36" s="43"/>
      <c r="K36" s="43"/>
      <c r="L36" s="43"/>
      <c r="M36" s="43"/>
      <c r="N36" s="43"/>
      <c r="O36" s="43"/>
      <c r="P36" s="43"/>
      <c r="Q36" s="43"/>
      <c r="R36" s="5"/>
      <c r="S36" s="21"/>
      <c r="T36" s="21"/>
      <c r="U36" s="21"/>
      <c r="V36" s="21"/>
      <c r="W36" s="21"/>
      <c r="X36" s="21"/>
      <c r="Y36" s="21"/>
      <c r="Z36" s="21"/>
      <c r="AA36" s="21"/>
      <c r="AB36" s="10"/>
      <c r="AC36" s="10"/>
      <c r="AD36" s="10"/>
      <c r="AE36" s="10"/>
      <c r="AF36" s="10"/>
      <c r="AG36" s="10"/>
      <c r="AH36" s="10"/>
      <c r="AI36" s="10"/>
      <c r="AJ36" s="10"/>
      <c r="AK36" s="10"/>
      <c r="AL36" s="10"/>
      <c r="AM36" s="10"/>
      <c r="AN36" s="10"/>
      <c r="AO36" s="10"/>
      <c r="AP36" s="10"/>
      <c r="AQ36" s="10"/>
      <c r="AR36" s="10"/>
      <c r="AS36" s="5"/>
      <c r="AT36" s="5"/>
    </row>
    <row r="37" spans="2:46" ht="16.5" customHeight="1">
      <c r="B37" s="59"/>
      <c r="C37" s="59"/>
      <c r="D37" s="59"/>
      <c r="E37" s="59"/>
      <c r="F37" s="43"/>
      <c r="G37" s="43"/>
      <c r="H37" s="43"/>
      <c r="I37" s="43"/>
      <c r="J37" s="43"/>
      <c r="K37" s="43"/>
      <c r="L37" s="43"/>
      <c r="M37" s="43"/>
      <c r="N37" s="43"/>
      <c r="O37" s="43"/>
      <c r="P37" s="43"/>
      <c r="Q37" s="43"/>
      <c r="R37" s="5"/>
      <c r="S37" s="21"/>
      <c r="T37" s="21"/>
      <c r="U37" s="21"/>
      <c r="V37" s="21"/>
      <c r="W37" s="21"/>
      <c r="X37" s="21"/>
      <c r="Y37" s="21"/>
      <c r="Z37" s="21"/>
      <c r="AA37" s="21"/>
      <c r="AB37" s="10"/>
      <c r="AC37" s="10"/>
      <c r="AD37" s="10"/>
      <c r="AE37" s="10"/>
      <c r="AF37" s="10"/>
      <c r="AG37" s="10"/>
      <c r="AH37" s="10"/>
      <c r="AI37" s="10"/>
      <c r="AJ37" s="10"/>
      <c r="AK37" s="10"/>
      <c r="AL37" s="10"/>
      <c r="AM37" s="10"/>
      <c r="AN37" s="10"/>
      <c r="AO37" s="10"/>
      <c r="AP37" s="10"/>
      <c r="AQ37" s="10"/>
      <c r="AR37" s="10"/>
      <c r="AS37" s="5"/>
      <c r="AT37" s="5"/>
    </row>
    <row r="38" spans="2:46" ht="16.5" customHeight="1">
      <c r="B38" s="59"/>
      <c r="C38" s="59"/>
      <c r="D38" s="59"/>
      <c r="E38" s="59"/>
      <c r="F38" s="43"/>
      <c r="G38" s="43"/>
      <c r="H38" s="43"/>
      <c r="I38" s="43"/>
      <c r="J38" s="43"/>
      <c r="K38" s="43"/>
      <c r="L38" s="43"/>
      <c r="M38" s="43"/>
      <c r="N38" s="43"/>
      <c r="O38" s="43"/>
      <c r="P38" s="43"/>
      <c r="Q38" s="43"/>
      <c r="R38" s="5"/>
      <c r="S38" s="21"/>
      <c r="T38" s="21"/>
      <c r="U38" s="21"/>
      <c r="V38" s="21"/>
      <c r="W38" s="21"/>
      <c r="X38" s="21"/>
      <c r="Y38" s="21"/>
      <c r="Z38" s="21"/>
      <c r="AA38" s="21"/>
      <c r="AB38" s="10"/>
      <c r="AC38" s="10"/>
      <c r="AD38" s="10"/>
      <c r="AE38" s="10"/>
      <c r="AF38" s="10"/>
      <c r="AG38" s="10"/>
      <c r="AH38" s="10"/>
      <c r="AI38" s="10"/>
      <c r="AJ38" s="10"/>
      <c r="AK38" s="10"/>
      <c r="AL38" s="10"/>
      <c r="AM38" s="10"/>
      <c r="AN38" s="10"/>
      <c r="AO38" s="10"/>
      <c r="AP38" s="10"/>
      <c r="AQ38" s="10"/>
      <c r="AR38" s="10"/>
      <c r="AS38" s="5"/>
      <c r="AT38" s="5"/>
    </row>
    <row r="39" spans="2:46" ht="16.5" customHeight="1">
      <c r="B39" s="59"/>
      <c r="C39" s="59"/>
      <c r="D39" s="59"/>
      <c r="E39" s="59"/>
      <c r="F39" s="43"/>
      <c r="G39" s="43"/>
      <c r="H39" s="43"/>
      <c r="I39" s="43"/>
      <c r="J39" s="43"/>
      <c r="K39" s="43"/>
      <c r="L39" s="43"/>
      <c r="M39" s="43"/>
      <c r="N39" s="43"/>
      <c r="O39" s="43"/>
      <c r="P39" s="43"/>
      <c r="Q39" s="43"/>
      <c r="R39" s="5"/>
      <c r="S39" s="21"/>
      <c r="T39" s="21"/>
      <c r="U39" s="21"/>
      <c r="V39" s="21"/>
      <c r="W39" s="21"/>
      <c r="X39" s="21"/>
      <c r="Y39" s="21"/>
      <c r="Z39" s="21"/>
      <c r="AA39" s="21"/>
      <c r="AB39" s="10"/>
      <c r="AC39" s="10"/>
      <c r="AD39" s="10"/>
      <c r="AE39" s="10"/>
      <c r="AF39" s="10"/>
      <c r="AG39" s="10"/>
      <c r="AH39" s="10"/>
      <c r="AI39" s="10"/>
      <c r="AJ39" s="10"/>
      <c r="AK39" s="10"/>
      <c r="AL39" s="10"/>
      <c r="AM39" s="10"/>
      <c r="AN39" s="10"/>
      <c r="AO39" s="10"/>
      <c r="AP39" s="10"/>
      <c r="AQ39" s="10"/>
      <c r="AR39" s="10"/>
      <c r="AS39" s="5"/>
      <c r="AT39" s="5"/>
    </row>
    <row r="40" spans="2:46" ht="16.5" customHeight="1">
      <c r="B40" s="59"/>
      <c r="C40" s="59"/>
      <c r="D40" s="59"/>
      <c r="E40" s="59"/>
      <c r="F40" s="43"/>
      <c r="G40" s="43"/>
      <c r="H40" s="43"/>
      <c r="I40" s="43"/>
      <c r="J40" s="43"/>
      <c r="K40" s="43"/>
      <c r="L40" s="43"/>
      <c r="M40" s="43"/>
      <c r="N40" s="43"/>
      <c r="O40" s="43"/>
      <c r="P40" s="43"/>
      <c r="Q40" s="43"/>
      <c r="R40" s="5"/>
      <c r="S40" s="21"/>
      <c r="T40" s="21"/>
      <c r="U40" s="21"/>
      <c r="V40" s="21"/>
      <c r="W40" s="21"/>
      <c r="X40" s="21"/>
      <c r="Y40" s="21"/>
      <c r="Z40" s="21"/>
      <c r="AA40" s="21"/>
      <c r="AB40" s="10"/>
      <c r="AC40" s="10"/>
      <c r="AD40" s="10"/>
      <c r="AE40" s="10"/>
      <c r="AF40" s="10"/>
      <c r="AG40" s="10"/>
      <c r="AH40" s="10"/>
      <c r="AI40" s="10"/>
      <c r="AJ40" s="10"/>
      <c r="AK40" s="10"/>
      <c r="AL40" s="10"/>
      <c r="AM40" s="10"/>
      <c r="AN40" s="10"/>
      <c r="AO40" s="10"/>
      <c r="AP40" s="10"/>
      <c r="AQ40" s="10"/>
      <c r="AR40" s="10"/>
      <c r="AS40" s="5"/>
      <c r="AT40" s="5"/>
    </row>
    <row r="41" spans="2:46" ht="16.5" customHeight="1">
      <c r="B41" s="59"/>
      <c r="C41" s="59"/>
      <c r="D41" s="59"/>
      <c r="E41" s="59"/>
      <c r="F41" s="43"/>
      <c r="G41" s="43"/>
      <c r="H41" s="43"/>
      <c r="I41" s="43"/>
      <c r="J41" s="43"/>
      <c r="K41" s="43"/>
      <c r="L41" s="43"/>
      <c r="M41" s="43"/>
      <c r="N41" s="43"/>
      <c r="O41" s="43"/>
      <c r="P41" s="43"/>
      <c r="Q41" s="43"/>
      <c r="R41" s="5"/>
      <c r="S41" s="21"/>
      <c r="T41" s="21"/>
      <c r="U41" s="21"/>
      <c r="V41" s="21"/>
      <c r="W41" s="21"/>
      <c r="X41" s="21"/>
      <c r="Y41" s="21"/>
      <c r="Z41" s="21"/>
      <c r="AA41" s="21"/>
      <c r="AB41" s="10"/>
      <c r="AC41" s="10"/>
      <c r="AD41" s="10"/>
      <c r="AE41" s="10"/>
      <c r="AF41" s="10"/>
      <c r="AG41" s="10"/>
      <c r="AH41" s="10"/>
      <c r="AI41" s="10"/>
      <c r="AJ41" s="10"/>
      <c r="AK41" s="10"/>
      <c r="AL41" s="10"/>
      <c r="AM41" s="10"/>
      <c r="AN41" s="10"/>
      <c r="AO41" s="10"/>
      <c r="AP41" s="10"/>
      <c r="AQ41" s="10"/>
      <c r="AR41" s="10"/>
      <c r="AS41" s="5"/>
      <c r="AT41" s="5"/>
    </row>
    <row r="42" spans="2:46" ht="16.5" customHeight="1">
      <c r="B42" s="59"/>
      <c r="C42" s="59"/>
      <c r="D42" s="59"/>
      <c r="E42" s="59"/>
      <c r="F42" s="43"/>
      <c r="G42" s="43"/>
      <c r="H42" s="43"/>
      <c r="I42" s="43"/>
      <c r="J42" s="43"/>
      <c r="K42" s="43"/>
      <c r="L42" s="43"/>
      <c r="M42" s="43"/>
      <c r="N42" s="43"/>
      <c r="O42" s="43"/>
      <c r="P42" s="43"/>
      <c r="Q42" s="43"/>
      <c r="R42" s="5"/>
      <c r="S42" s="21"/>
      <c r="T42" s="21"/>
      <c r="U42" s="21"/>
      <c r="V42" s="21"/>
      <c r="W42" s="21"/>
      <c r="X42" s="21"/>
      <c r="Y42" s="21"/>
      <c r="Z42" s="21"/>
      <c r="AA42" s="21"/>
      <c r="AB42" s="10"/>
      <c r="AC42" s="10"/>
      <c r="AD42" s="10"/>
      <c r="AE42" s="10"/>
      <c r="AF42" s="10"/>
      <c r="AG42" s="10"/>
      <c r="AH42" s="10"/>
      <c r="AI42" s="10"/>
      <c r="AJ42" s="10"/>
      <c r="AK42" s="10"/>
      <c r="AL42" s="10"/>
      <c r="AM42" s="10"/>
      <c r="AN42" s="10"/>
      <c r="AO42" s="10"/>
      <c r="AP42" s="10"/>
      <c r="AQ42" s="10"/>
      <c r="AR42" s="10"/>
      <c r="AS42" s="5"/>
      <c r="AT42" s="5"/>
    </row>
    <row r="43" spans="2:46" ht="16.5" customHeight="1">
      <c r="B43" s="59"/>
      <c r="C43" s="59"/>
      <c r="D43" s="59"/>
      <c r="E43" s="59"/>
      <c r="F43" s="43"/>
      <c r="G43" s="43"/>
      <c r="H43" s="43"/>
      <c r="I43" s="43"/>
      <c r="J43" s="43"/>
      <c r="K43" s="43"/>
      <c r="L43" s="43"/>
      <c r="M43" s="43"/>
      <c r="N43" s="43"/>
      <c r="O43" s="43"/>
      <c r="P43" s="43"/>
      <c r="Q43" s="43"/>
      <c r="R43" s="5"/>
      <c r="S43" s="21"/>
      <c r="T43" s="21"/>
      <c r="U43" s="21"/>
      <c r="V43" s="21"/>
      <c r="W43" s="21"/>
      <c r="X43" s="21"/>
      <c r="Y43" s="21"/>
      <c r="Z43" s="21"/>
      <c r="AA43" s="21"/>
      <c r="AB43" s="10"/>
      <c r="AC43" s="10"/>
      <c r="AD43" s="10"/>
      <c r="AE43" s="10"/>
      <c r="AF43" s="10"/>
      <c r="AG43" s="10"/>
      <c r="AH43" s="10"/>
      <c r="AI43" s="10"/>
      <c r="AJ43" s="10"/>
      <c r="AK43" s="10"/>
      <c r="AL43" s="10"/>
      <c r="AM43" s="10"/>
      <c r="AN43" s="10"/>
      <c r="AO43" s="10"/>
      <c r="AP43" s="10"/>
      <c r="AQ43" s="10"/>
      <c r="AR43" s="10"/>
      <c r="AS43" s="5"/>
      <c r="AT43" s="5"/>
    </row>
    <row r="44" spans="2:46" ht="16.5" customHeight="1">
      <c r="B44" s="59"/>
      <c r="C44" s="59"/>
      <c r="D44" s="59"/>
      <c r="E44" s="59"/>
      <c r="F44" s="43"/>
      <c r="G44" s="43"/>
      <c r="H44" s="43"/>
      <c r="I44" s="43"/>
      <c r="J44" s="43"/>
      <c r="K44" s="43"/>
      <c r="L44" s="43"/>
      <c r="M44" s="43"/>
      <c r="N44" s="43"/>
      <c r="O44" s="43"/>
      <c r="P44" s="43"/>
      <c r="Q44" s="43"/>
      <c r="R44" s="5"/>
      <c r="S44" s="21"/>
      <c r="T44" s="21"/>
      <c r="U44" s="21"/>
      <c r="V44" s="21"/>
      <c r="W44" s="21"/>
      <c r="X44" s="21"/>
      <c r="Y44" s="21"/>
      <c r="Z44" s="21"/>
      <c r="AA44" s="21"/>
      <c r="AB44" s="10"/>
      <c r="AC44" s="10"/>
      <c r="AD44" s="10"/>
      <c r="AE44" s="10"/>
      <c r="AF44" s="10"/>
      <c r="AG44" s="10"/>
      <c r="AH44" s="10"/>
      <c r="AI44" s="10"/>
      <c r="AJ44" s="10"/>
      <c r="AK44" s="10"/>
      <c r="AL44" s="10"/>
      <c r="AM44" s="10"/>
      <c r="AN44" s="10"/>
      <c r="AO44" s="10"/>
      <c r="AP44" s="10"/>
      <c r="AQ44" s="10"/>
      <c r="AR44" s="10"/>
      <c r="AS44" s="5"/>
      <c r="AT44" s="5"/>
    </row>
    <row r="45" spans="2:46" ht="16.5" customHeight="1">
      <c r="B45" s="59"/>
      <c r="C45" s="59"/>
      <c r="D45" s="59"/>
      <c r="E45" s="59"/>
      <c r="F45" s="43"/>
      <c r="G45" s="43"/>
      <c r="H45" s="43"/>
      <c r="I45" s="43"/>
      <c r="J45" s="43"/>
      <c r="K45" s="43"/>
      <c r="L45" s="43"/>
      <c r="M45" s="43"/>
      <c r="N45" s="43"/>
      <c r="O45" s="43"/>
      <c r="P45" s="43"/>
      <c r="Q45" s="43"/>
      <c r="R45" s="5"/>
      <c r="S45" s="21"/>
      <c r="T45" s="21"/>
      <c r="U45" s="21"/>
      <c r="V45" s="21"/>
      <c r="W45" s="21"/>
      <c r="X45" s="21"/>
      <c r="Y45" s="21"/>
      <c r="Z45" s="21"/>
      <c r="AA45" s="21"/>
      <c r="AB45" s="10"/>
      <c r="AC45" s="10"/>
      <c r="AD45" s="10"/>
      <c r="AE45" s="10"/>
      <c r="AF45" s="10"/>
      <c r="AG45" s="10"/>
      <c r="AH45" s="10"/>
      <c r="AI45" s="10"/>
      <c r="AJ45" s="10"/>
      <c r="AK45" s="10"/>
      <c r="AL45" s="10"/>
      <c r="AM45" s="10"/>
      <c r="AN45" s="10"/>
      <c r="AO45" s="10"/>
      <c r="AP45" s="10"/>
      <c r="AQ45" s="10"/>
      <c r="AR45" s="10"/>
      <c r="AS45" s="5"/>
      <c r="AT45" s="5"/>
    </row>
    <row r="46" spans="2:46" ht="16.5" customHeight="1">
      <c r="B46" s="59" t="s">
        <v>106</v>
      </c>
      <c r="C46" s="59"/>
      <c r="D46" s="67" t="s">
        <v>84</v>
      </c>
      <c r="E46" s="59"/>
      <c r="F46" s="43"/>
      <c r="G46" s="43"/>
      <c r="H46" s="43"/>
      <c r="I46" s="43"/>
      <c r="J46" s="43"/>
      <c r="K46" s="43"/>
      <c r="L46" s="43"/>
      <c r="M46" s="43"/>
      <c r="N46" s="43"/>
      <c r="O46" s="43"/>
      <c r="P46" s="43"/>
      <c r="Q46" s="43"/>
      <c r="R46" s="5"/>
      <c r="S46" s="21"/>
      <c r="T46" s="21"/>
      <c r="U46" s="21"/>
      <c r="V46" s="21"/>
      <c r="W46" s="21"/>
      <c r="X46" s="21"/>
      <c r="Y46" s="21"/>
      <c r="Z46" s="21"/>
      <c r="AA46" s="21"/>
      <c r="AB46" s="10"/>
      <c r="AC46" s="10"/>
      <c r="AD46" s="10"/>
      <c r="AE46" s="10"/>
      <c r="AF46" s="10"/>
      <c r="AG46" s="10"/>
      <c r="AH46" s="10"/>
      <c r="AI46" s="10"/>
      <c r="AJ46" s="10"/>
      <c r="AK46" s="10"/>
      <c r="AL46" s="10"/>
      <c r="AM46" s="10"/>
      <c r="AN46" s="10"/>
      <c r="AO46" s="10"/>
      <c r="AP46" s="10"/>
      <c r="AQ46" s="10"/>
      <c r="AR46" s="10"/>
      <c r="AS46" s="5"/>
      <c r="AT46" s="5"/>
    </row>
    <row r="47" spans="2:46" ht="16.5" customHeight="1">
      <c r="B47" s="59"/>
      <c r="C47" s="59"/>
      <c r="D47" s="67" t="s">
        <v>85</v>
      </c>
      <c r="E47" s="59"/>
      <c r="F47" s="43"/>
      <c r="G47" s="43"/>
      <c r="H47" s="43"/>
      <c r="I47" s="43"/>
      <c r="J47" s="43"/>
      <c r="K47" s="43"/>
      <c r="L47" s="43"/>
      <c r="M47" s="43"/>
      <c r="N47" s="43"/>
      <c r="O47" s="43"/>
      <c r="P47" s="43"/>
      <c r="Q47" s="43"/>
      <c r="R47" s="5"/>
      <c r="S47" s="21"/>
      <c r="T47" s="21"/>
      <c r="U47" s="21"/>
      <c r="V47" s="21"/>
      <c r="W47" s="21"/>
      <c r="X47" s="21"/>
      <c r="Y47" s="21"/>
      <c r="Z47" s="21"/>
      <c r="AA47" s="21"/>
      <c r="AB47" s="10"/>
      <c r="AC47" s="10"/>
      <c r="AD47" s="10"/>
      <c r="AE47" s="10"/>
      <c r="AF47" s="10"/>
      <c r="AG47" s="10"/>
      <c r="AH47" s="10"/>
      <c r="AI47" s="10"/>
      <c r="AJ47" s="10"/>
      <c r="AK47" s="10"/>
      <c r="AL47" s="10"/>
      <c r="AM47" s="10"/>
      <c r="AN47" s="10"/>
      <c r="AO47" s="10"/>
      <c r="AP47" s="10"/>
      <c r="AQ47" s="10"/>
      <c r="AR47" s="10"/>
      <c r="AS47" s="5"/>
      <c r="AT47" s="5"/>
    </row>
    <row r="48" spans="1:46" ht="15" customHeight="1">
      <c r="A48" s="53" t="s">
        <v>107</v>
      </c>
      <c r="B48" s="59"/>
      <c r="C48" s="59"/>
      <c r="D48" s="59"/>
      <c r="E48" s="59"/>
      <c r="F48" s="43"/>
      <c r="G48" s="43"/>
      <c r="H48" s="43"/>
      <c r="I48" s="43"/>
      <c r="J48" s="43"/>
      <c r="K48" s="43"/>
      <c r="L48" s="43"/>
      <c r="M48" s="43"/>
      <c r="N48" s="43"/>
      <c r="O48" s="43"/>
      <c r="P48" s="43"/>
      <c r="Q48" s="43"/>
      <c r="R48" s="5"/>
      <c r="S48" s="21"/>
      <c r="T48" s="21"/>
      <c r="U48" s="21"/>
      <c r="V48" s="21"/>
      <c r="W48" s="21"/>
      <c r="X48" s="21"/>
      <c r="Y48" s="21"/>
      <c r="Z48" s="21"/>
      <c r="AA48" s="21"/>
      <c r="AB48" s="10"/>
      <c r="AC48" s="10"/>
      <c r="AD48" s="10"/>
      <c r="AE48" s="10"/>
      <c r="AF48" s="10"/>
      <c r="AG48" s="10"/>
      <c r="AH48" s="10"/>
      <c r="AI48" s="10"/>
      <c r="AJ48" s="10"/>
      <c r="AK48" s="10"/>
      <c r="AL48" s="10"/>
      <c r="AM48" s="10"/>
      <c r="AN48" s="10"/>
      <c r="AO48" s="10"/>
      <c r="AP48" s="10"/>
      <c r="AQ48" s="10"/>
      <c r="AR48" s="10"/>
      <c r="AS48" s="5"/>
      <c r="AT48" s="5"/>
    </row>
    <row r="49" spans="2:46" ht="15" customHeight="1">
      <c r="B49" s="59"/>
      <c r="C49" s="59"/>
      <c r="D49" s="59"/>
      <c r="E49" s="59"/>
      <c r="F49" s="43"/>
      <c r="G49" s="43"/>
      <c r="H49" s="43"/>
      <c r="I49" s="43"/>
      <c r="J49" s="43"/>
      <c r="K49" s="43"/>
      <c r="L49" s="43"/>
      <c r="M49" s="43"/>
      <c r="N49" s="43"/>
      <c r="O49" s="43"/>
      <c r="P49" s="43"/>
      <c r="Q49" s="43"/>
      <c r="R49" s="5"/>
      <c r="S49" s="21"/>
      <c r="T49" s="21"/>
      <c r="U49" s="21"/>
      <c r="V49" s="21"/>
      <c r="W49" s="21"/>
      <c r="X49" s="21"/>
      <c r="Y49" s="21"/>
      <c r="Z49" s="21"/>
      <c r="AA49" s="21"/>
      <c r="AB49" s="10"/>
      <c r="AC49" s="10"/>
      <c r="AD49" s="10"/>
      <c r="AE49" s="10"/>
      <c r="AF49" s="10"/>
      <c r="AG49" s="10"/>
      <c r="AH49" s="10"/>
      <c r="AI49" s="10"/>
      <c r="AJ49" s="10"/>
      <c r="AK49" s="10"/>
      <c r="AL49" s="10"/>
      <c r="AM49" s="10"/>
      <c r="AN49" s="10"/>
      <c r="AO49" s="10"/>
      <c r="AP49" s="10"/>
      <c r="AQ49" s="10"/>
      <c r="AR49" s="10"/>
      <c r="AS49" s="5"/>
      <c r="AT49" s="5"/>
    </row>
    <row r="50" spans="1:7" ht="15" customHeight="1">
      <c r="A50" s="22" t="s">
        <v>108</v>
      </c>
      <c r="B50" s="22"/>
      <c r="C50" s="23" t="s">
        <v>18</v>
      </c>
      <c r="D50" s="23"/>
      <c r="E50" s="24"/>
      <c r="F50" s="24"/>
      <c r="G50" s="68"/>
    </row>
    <row r="51" spans="2:33" s="25" customFormat="1" ht="15" customHeight="1" thickBot="1">
      <c r="B51" s="21" t="s">
        <v>44</v>
      </c>
      <c r="C51" s="11"/>
      <c r="D51" s="11"/>
      <c r="E51" s="11"/>
      <c r="F51" s="11"/>
      <c r="G51" s="11"/>
      <c r="H51" s="11"/>
      <c r="I51" s="26"/>
      <c r="J51" s="26"/>
      <c r="K51" s="26"/>
      <c r="L51" s="26"/>
      <c r="M51" s="26"/>
      <c r="N51" s="26"/>
      <c r="O51" s="11"/>
      <c r="P51" s="26"/>
      <c r="Q51" s="26"/>
      <c r="R51" s="26"/>
      <c r="S51" s="26"/>
      <c r="T51" s="26"/>
      <c r="U51" s="26"/>
      <c r="V51" s="26"/>
      <c r="W51" s="26"/>
      <c r="X51" s="11"/>
      <c r="Y51" s="11"/>
      <c r="Z51" s="11"/>
      <c r="AA51" s="26"/>
      <c r="AB51" s="26"/>
      <c r="AC51" s="26"/>
      <c r="AD51" s="26"/>
      <c r="AE51" s="26"/>
      <c r="AG51" s="27" t="s">
        <v>61</v>
      </c>
    </row>
    <row r="52" spans="2:41" ht="12" customHeight="1">
      <c r="B52" s="141"/>
      <c r="C52" s="142"/>
      <c r="D52" s="142"/>
      <c r="E52" s="143"/>
      <c r="F52" s="134" t="s">
        <v>20</v>
      </c>
      <c r="G52" s="324"/>
      <c r="H52" s="324"/>
      <c r="I52" s="324"/>
      <c r="J52" s="324"/>
      <c r="K52" s="324"/>
      <c r="L52" s="324"/>
      <c r="M52" s="324"/>
      <c r="N52" s="324"/>
      <c r="O52" s="325"/>
      <c r="P52" s="134" t="s">
        <v>21</v>
      </c>
      <c r="Q52" s="324"/>
      <c r="R52" s="324"/>
      <c r="S52" s="324"/>
      <c r="T52" s="324"/>
      <c r="U52" s="324"/>
      <c r="V52" s="324"/>
      <c r="W52" s="324"/>
      <c r="X52" s="324"/>
      <c r="Y52" s="324"/>
      <c r="Z52" s="324"/>
      <c r="AA52" s="324"/>
      <c r="AB52" s="325"/>
      <c r="AC52" s="274" t="s">
        <v>22</v>
      </c>
      <c r="AD52" s="324"/>
      <c r="AE52" s="324"/>
      <c r="AF52" s="324"/>
      <c r="AG52" s="324"/>
      <c r="AH52" s="324"/>
      <c r="AI52" s="324"/>
      <c r="AJ52" s="324"/>
      <c r="AK52" s="324"/>
      <c r="AL52" s="325"/>
      <c r="AM52" s="136" t="s">
        <v>23</v>
      </c>
      <c r="AN52" s="313"/>
      <c r="AO52" s="137"/>
    </row>
    <row r="53" spans="2:41" ht="12" customHeight="1">
      <c r="B53" s="144"/>
      <c r="C53" s="145"/>
      <c r="D53" s="145"/>
      <c r="E53" s="146"/>
      <c r="F53" s="138" t="s">
        <v>24</v>
      </c>
      <c r="G53" s="139"/>
      <c r="H53" s="139"/>
      <c r="I53" s="139"/>
      <c r="J53" s="138" t="s">
        <v>63</v>
      </c>
      <c r="K53" s="139"/>
      <c r="L53" s="139"/>
      <c r="M53" s="139"/>
      <c r="N53" s="139"/>
      <c r="O53" s="139"/>
      <c r="P53" s="138" t="s">
        <v>24</v>
      </c>
      <c r="Q53" s="316"/>
      <c r="R53" s="316"/>
      <c r="S53" s="316"/>
      <c r="T53" s="138" t="s">
        <v>63</v>
      </c>
      <c r="U53" s="138"/>
      <c r="V53" s="138"/>
      <c r="W53" s="138"/>
      <c r="X53" s="139"/>
      <c r="Y53" s="139"/>
      <c r="Z53" s="139"/>
      <c r="AA53" s="139"/>
      <c r="AB53" s="139"/>
      <c r="AC53" s="138" t="s">
        <v>24</v>
      </c>
      <c r="AD53" s="316"/>
      <c r="AE53" s="316"/>
      <c r="AF53" s="316"/>
      <c r="AG53" s="316"/>
      <c r="AH53" s="321" t="s">
        <v>62</v>
      </c>
      <c r="AI53" s="322"/>
      <c r="AJ53" s="322"/>
      <c r="AK53" s="322"/>
      <c r="AL53" s="322"/>
      <c r="AM53" s="112"/>
      <c r="AN53" s="314"/>
      <c r="AO53" s="107"/>
    </row>
    <row r="54" spans="2:53" ht="12" customHeight="1">
      <c r="B54" s="144"/>
      <c r="C54" s="145"/>
      <c r="D54" s="145"/>
      <c r="E54" s="146"/>
      <c r="F54" s="140"/>
      <c r="G54" s="140"/>
      <c r="H54" s="140"/>
      <c r="I54" s="140"/>
      <c r="J54" s="140"/>
      <c r="K54" s="140"/>
      <c r="L54" s="140"/>
      <c r="M54" s="140"/>
      <c r="N54" s="140"/>
      <c r="O54" s="140"/>
      <c r="P54" s="317"/>
      <c r="Q54" s="317"/>
      <c r="R54" s="317"/>
      <c r="S54" s="317"/>
      <c r="T54" s="140"/>
      <c r="U54" s="140"/>
      <c r="V54" s="140"/>
      <c r="W54" s="140"/>
      <c r="X54" s="140"/>
      <c r="Y54" s="140"/>
      <c r="Z54" s="140"/>
      <c r="AA54" s="140"/>
      <c r="AB54" s="140"/>
      <c r="AC54" s="317"/>
      <c r="AD54" s="317"/>
      <c r="AE54" s="317"/>
      <c r="AF54" s="317"/>
      <c r="AG54" s="317"/>
      <c r="AH54" s="323"/>
      <c r="AI54" s="323"/>
      <c r="AJ54" s="323"/>
      <c r="AK54" s="323"/>
      <c r="AL54" s="323"/>
      <c r="AM54" s="127"/>
      <c r="AN54" s="315"/>
      <c r="AO54" s="128"/>
      <c r="AT54" s="5"/>
      <c r="AU54" s="5"/>
      <c r="AV54" s="5"/>
      <c r="AW54" s="5"/>
      <c r="AX54" s="5"/>
      <c r="AY54" s="5"/>
      <c r="AZ54" s="5"/>
      <c r="BA54" s="5"/>
    </row>
    <row r="55" spans="2:53" ht="12" customHeight="1">
      <c r="B55" s="326" t="s">
        <v>122</v>
      </c>
      <c r="C55" s="328" t="s">
        <v>58</v>
      </c>
      <c r="D55" s="328"/>
      <c r="E55" s="328"/>
      <c r="F55" s="232">
        <v>73907</v>
      </c>
      <c r="G55" s="329"/>
      <c r="H55" s="329"/>
      <c r="I55" s="330"/>
      <c r="J55" s="225">
        <v>2876508433</v>
      </c>
      <c r="K55" s="333"/>
      <c r="L55" s="333"/>
      <c r="M55" s="333"/>
      <c r="N55" s="333"/>
      <c r="O55" s="334"/>
      <c r="P55" s="182">
        <v>73907</v>
      </c>
      <c r="Q55" s="182"/>
      <c r="R55" s="182"/>
      <c r="S55" s="282"/>
      <c r="T55" s="182">
        <v>2876508433</v>
      </c>
      <c r="U55" s="182"/>
      <c r="V55" s="182"/>
      <c r="W55" s="182"/>
      <c r="X55" s="182"/>
      <c r="Y55" s="182"/>
      <c r="Z55" s="182"/>
      <c r="AA55" s="182"/>
      <c r="AB55" s="282"/>
      <c r="AC55" s="182">
        <v>0</v>
      </c>
      <c r="AD55" s="182"/>
      <c r="AE55" s="182"/>
      <c r="AF55" s="282"/>
      <c r="AG55" s="282"/>
      <c r="AH55" s="182">
        <v>0</v>
      </c>
      <c r="AI55" s="310"/>
      <c r="AJ55" s="310"/>
      <c r="AK55" s="310"/>
      <c r="AL55" s="282"/>
      <c r="AM55" s="318">
        <f>ROUND(T55/J55*100,3)</f>
        <v>100</v>
      </c>
      <c r="AN55" s="319"/>
      <c r="AO55" s="320"/>
      <c r="AT55" s="5"/>
      <c r="AU55" s="5"/>
      <c r="AV55" s="5"/>
      <c r="AW55" s="5"/>
      <c r="AX55" s="5"/>
      <c r="AY55" s="5"/>
      <c r="AZ55" s="5"/>
      <c r="BA55" s="5"/>
    </row>
    <row r="56" spans="2:53" ht="12" customHeight="1">
      <c r="B56" s="327"/>
      <c r="C56" s="328"/>
      <c r="D56" s="328"/>
      <c r="E56" s="328"/>
      <c r="F56" s="331"/>
      <c r="G56" s="331"/>
      <c r="H56" s="331"/>
      <c r="I56" s="332"/>
      <c r="J56" s="335"/>
      <c r="K56" s="336"/>
      <c r="L56" s="336"/>
      <c r="M56" s="336"/>
      <c r="N56" s="336"/>
      <c r="O56" s="337"/>
      <c r="P56" s="182"/>
      <c r="Q56" s="182"/>
      <c r="R56" s="182"/>
      <c r="S56" s="282"/>
      <c r="T56" s="182"/>
      <c r="U56" s="182"/>
      <c r="V56" s="182"/>
      <c r="W56" s="182"/>
      <c r="X56" s="182"/>
      <c r="Y56" s="182"/>
      <c r="Z56" s="182"/>
      <c r="AA56" s="182"/>
      <c r="AB56" s="282"/>
      <c r="AC56" s="182"/>
      <c r="AD56" s="182"/>
      <c r="AE56" s="182"/>
      <c r="AF56" s="282"/>
      <c r="AG56" s="282"/>
      <c r="AH56" s="310"/>
      <c r="AI56" s="310"/>
      <c r="AJ56" s="310"/>
      <c r="AK56" s="310"/>
      <c r="AL56" s="282"/>
      <c r="AM56" s="318"/>
      <c r="AN56" s="319"/>
      <c r="AO56" s="320"/>
      <c r="AT56" s="5"/>
      <c r="AU56" s="5"/>
      <c r="AV56" s="5"/>
      <c r="AW56" s="5"/>
      <c r="AX56" s="5"/>
      <c r="AY56" s="5"/>
      <c r="AZ56" s="5"/>
      <c r="BA56" s="5"/>
    </row>
    <row r="57" spans="2:53" ht="12" customHeight="1">
      <c r="B57" s="327"/>
      <c r="C57" s="328" t="s">
        <v>25</v>
      </c>
      <c r="D57" s="328"/>
      <c r="E57" s="328"/>
      <c r="F57" s="232">
        <v>29497</v>
      </c>
      <c r="G57" s="329"/>
      <c r="H57" s="329"/>
      <c r="I57" s="330"/>
      <c r="J57" s="225">
        <v>842637012</v>
      </c>
      <c r="K57" s="333"/>
      <c r="L57" s="333"/>
      <c r="M57" s="333"/>
      <c r="N57" s="333"/>
      <c r="O57" s="334"/>
      <c r="P57" s="182">
        <v>27041</v>
      </c>
      <c r="Q57" s="182"/>
      <c r="R57" s="182"/>
      <c r="S57" s="282"/>
      <c r="T57" s="182">
        <v>754510903</v>
      </c>
      <c r="U57" s="182"/>
      <c r="V57" s="182"/>
      <c r="W57" s="182"/>
      <c r="X57" s="182"/>
      <c r="Y57" s="182"/>
      <c r="Z57" s="182"/>
      <c r="AA57" s="182"/>
      <c r="AB57" s="282"/>
      <c r="AC57" s="182">
        <v>3676</v>
      </c>
      <c r="AD57" s="182"/>
      <c r="AE57" s="182"/>
      <c r="AF57" s="282"/>
      <c r="AG57" s="282"/>
      <c r="AH57" s="182">
        <v>88126109</v>
      </c>
      <c r="AI57" s="310"/>
      <c r="AJ57" s="310"/>
      <c r="AK57" s="310"/>
      <c r="AL57" s="282"/>
      <c r="AM57" s="318">
        <f>ROUND(T57/J57*100,3)</f>
        <v>89.542</v>
      </c>
      <c r="AN57" s="319"/>
      <c r="AO57" s="320"/>
      <c r="AT57" s="5"/>
      <c r="AU57" s="5"/>
      <c r="AV57" s="5"/>
      <c r="AW57" s="5"/>
      <c r="AX57" s="5"/>
      <c r="AY57" s="5"/>
      <c r="AZ57" s="5"/>
      <c r="BA57" s="5"/>
    </row>
    <row r="58" spans="2:53" ht="12" customHeight="1">
      <c r="B58" s="327"/>
      <c r="C58" s="328"/>
      <c r="D58" s="328"/>
      <c r="E58" s="328"/>
      <c r="F58" s="331"/>
      <c r="G58" s="331"/>
      <c r="H58" s="331"/>
      <c r="I58" s="332"/>
      <c r="J58" s="335"/>
      <c r="K58" s="336"/>
      <c r="L58" s="336"/>
      <c r="M58" s="336"/>
      <c r="N58" s="336"/>
      <c r="O58" s="337"/>
      <c r="P58" s="182"/>
      <c r="Q58" s="182"/>
      <c r="R58" s="182"/>
      <c r="S58" s="282"/>
      <c r="T58" s="182"/>
      <c r="U58" s="182"/>
      <c r="V58" s="182"/>
      <c r="W58" s="182"/>
      <c r="X58" s="182"/>
      <c r="Y58" s="182"/>
      <c r="Z58" s="182"/>
      <c r="AA58" s="182"/>
      <c r="AB58" s="282"/>
      <c r="AC58" s="182"/>
      <c r="AD58" s="182"/>
      <c r="AE58" s="182"/>
      <c r="AF58" s="282"/>
      <c r="AG58" s="282"/>
      <c r="AH58" s="310"/>
      <c r="AI58" s="310"/>
      <c r="AJ58" s="310"/>
      <c r="AK58" s="310"/>
      <c r="AL58" s="282"/>
      <c r="AM58" s="318"/>
      <c r="AN58" s="319"/>
      <c r="AO58" s="320"/>
      <c r="AT58" s="5"/>
      <c r="AU58" s="5"/>
      <c r="AV58" s="5"/>
      <c r="AW58" s="5"/>
      <c r="AX58" s="5"/>
      <c r="AY58" s="5"/>
      <c r="AZ58" s="5"/>
      <c r="BA58" s="5"/>
    </row>
    <row r="59" spans="2:53" ht="12" customHeight="1">
      <c r="B59" s="327"/>
      <c r="C59" s="328" t="s">
        <v>59</v>
      </c>
      <c r="D59" s="328"/>
      <c r="E59" s="328"/>
      <c r="F59" s="232">
        <f>SUM(F55:I58)</f>
        <v>103404</v>
      </c>
      <c r="G59" s="329"/>
      <c r="H59" s="329"/>
      <c r="I59" s="330"/>
      <c r="J59" s="225">
        <f>SUM(J55:O58)</f>
        <v>3719145445</v>
      </c>
      <c r="K59" s="333"/>
      <c r="L59" s="333"/>
      <c r="M59" s="333"/>
      <c r="N59" s="333"/>
      <c r="O59" s="334"/>
      <c r="P59" s="182">
        <f>SUM(P55:S58)</f>
        <v>100948</v>
      </c>
      <c r="Q59" s="182"/>
      <c r="R59" s="182"/>
      <c r="S59" s="282"/>
      <c r="T59" s="182">
        <f>SUM(T55:AB58)</f>
        <v>3631019336</v>
      </c>
      <c r="U59" s="182"/>
      <c r="V59" s="182"/>
      <c r="W59" s="182"/>
      <c r="X59" s="182"/>
      <c r="Y59" s="182"/>
      <c r="Z59" s="182"/>
      <c r="AA59" s="182"/>
      <c r="AB59" s="282"/>
      <c r="AC59" s="182">
        <f>SUM(AC55:AG58)</f>
        <v>3676</v>
      </c>
      <c r="AD59" s="182"/>
      <c r="AE59" s="182"/>
      <c r="AF59" s="282"/>
      <c r="AG59" s="282"/>
      <c r="AH59" s="182">
        <f>SUM(AH55:AL58)</f>
        <v>88126109</v>
      </c>
      <c r="AI59" s="310"/>
      <c r="AJ59" s="310"/>
      <c r="AK59" s="310"/>
      <c r="AL59" s="282"/>
      <c r="AM59" s="318">
        <f>ROUND(T59/J59*100,3)</f>
        <v>97.63</v>
      </c>
      <c r="AN59" s="319"/>
      <c r="AO59" s="320"/>
      <c r="AT59" s="5"/>
      <c r="AU59" s="5"/>
      <c r="AV59" s="5"/>
      <c r="AW59" s="5"/>
      <c r="AX59" s="5"/>
      <c r="AY59" s="5"/>
      <c r="AZ59" s="5"/>
      <c r="BA59" s="5"/>
    </row>
    <row r="60" spans="2:53" ht="12" customHeight="1">
      <c r="B60" s="327"/>
      <c r="C60" s="328"/>
      <c r="D60" s="328"/>
      <c r="E60" s="328"/>
      <c r="F60" s="331"/>
      <c r="G60" s="331"/>
      <c r="H60" s="331"/>
      <c r="I60" s="332"/>
      <c r="J60" s="335"/>
      <c r="K60" s="336"/>
      <c r="L60" s="336"/>
      <c r="M60" s="336"/>
      <c r="N60" s="336"/>
      <c r="O60" s="337"/>
      <c r="P60" s="182"/>
      <c r="Q60" s="182"/>
      <c r="R60" s="182"/>
      <c r="S60" s="282"/>
      <c r="T60" s="182"/>
      <c r="U60" s="182"/>
      <c r="V60" s="182"/>
      <c r="W60" s="182"/>
      <c r="X60" s="182"/>
      <c r="Y60" s="182"/>
      <c r="Z60" s="182"/>
      <c r="AA60" s="182"/>
      <c r="AB60" s="282"/>
      <c r="AC60" s="182"/>
      <c r="AD60" s="182"/>
      <c r="AE60" s="182"/>
      <c r="AF60" s="282"/>
      <c r="AG60" s="282"/>
      <c r="AH60" s="310"/>
      <c r="AI60" s="310"/>
      <c r="AJ60" s="310"/>
      <c r="AK60" s="310"/>
      <c r="AL60" s="282"/>
      <c r="AM60" s="318"/>
      <c r="AN60" s="319"/>
      <c r="AO60" s="320"/>
      <c r="AT60" s="5"/>
      <c r="AU60" s="5"/>
      <c r="AV60" s="5"/>
      <c r="AW60" s="5"/>
      <c r="AX60" s="5"/>
      <c r="AY60" s="5"/>
      <c r="AZ60" s="5"/>
      <c r="BA60" s="5"/>
    </row>
    <row r="61" spans="2:53" ht="12" customHeight="1">
      <c r="B61" s="326" t="s">
        <v>113</v>
      </c>
      <c r="C61" s="328" t="s">
        <v>58</v>
      </c>
      <c r="D61" s="328"/>
      <c r="E61" s="328"/>
      <c r="F61" s="232">
        <v>71504</v>
      </c>
      <c r="G61" s="329"/>
      <c r="H61" s="329"/>
      <c r="I61" s="330"/>
      <c r="J61" s="225">
        <v>2797943723</v>
      </c>
      <c r="K61" s="333"/>
      <c r="L61" s="333"/>
      <c r="M61" s="333"/>
      <c r="N61" s="333"/>
      <c r="O61" s="334"/>
      <c r="P61" s="182">
        <v>71504</v>
      </c>
      <c r="Q61" s="182"/>
      <c r="R61" s="182"/>
      <c r="S61" s="282"/>
      <c r="T61" s="182">
        <v>2797943723</v>
      </c>
      <c r="U61" s="182"/>
      <c r="V61" s="182"/>
      <c r="W61" s="182"/>
      <c r="X61" s="182"/>
      <c r="Y61" s="182"/>
      <c r="Z61" s="182"/>
      <c r="AA61" s="182"/>
      <c r="AB61" s="282"/>
      <c r="AC61" s="182">
        <v>0</v>
      </c>
      <c r="AD61" s="182"/>
      <c r="AE61" s="182"/>
      <c r="AF61" s="282"/>
      <c r="AG61" s="282"/>
      <c r="AH61" s="182">
        <v>0</v>
      </c>
      <c r="AI61" s="310"/>
      <c r="AJ61" s="310"/>
      <c r="AK61" s="310"/>
      <c r="AL61" s="282"/>
      <c r="AM61" s="318">
        <f>ROUND(T61/J61*100,3)</f>
        <v>100</v>
      </c>
      <c r="AN61" s="319"/>
      <c r="AO61" s="320"/>
      <c r="AT61" s="5"/>
      <c r="AU61" s="5"/>
      <c r="AV61" s="5"/>
      <c r="AW61" s="5"/>
      <c r="AX61" s="5"/>
      <c r="AY61" s="5"/>
      <c r="AZ61" s="5"/>
      <c r="BA61" s="5"/>
    </row>
    <row r="62" spans="2:53" ht="12" customHeight="1">
      <c r="B62" s="327"/>
      <c r="C62" s="328"/>
      <c r="D62" s="328"/>
      <c r="E62" s="328"/>
      <c r="F62" s="331"/>
      <c r="G62" s="331"/>
      <c r="H62" s="331"/>
      <c r="I62" s="332"/>
      <c r="J62" s="335"/>
      <c r="K62" s="336"/>
      <c r="L62" s="336"/>
      <c r="M62" s="336"/>
      <c r="N62" s="336"/>
      <c r="O62" s="337"/>
      <c r="P62" s="182"/>
      <c r="Q62" s="182"/>
      <c r="R62" s="182"/>
      <c r="S62" s="282"/>
      <c r="T62" s="182"/>
      <c r="U62" s="182"/>
      <c r="V62" s="182"/>
      <c r="W62" s="182"/>
      <c r="X62" s="182"/>
      <c r="Y62" s="182"/>
      <c r="Z62" s="182"/>
      <c r="AA62" s="182"/>
      <c r="AB62" s="282"/>
      <c r="AC62" s="182"/>
      <c r="AD62" s="182"/>
      <c r="AE62" s="182"/>
      <c r="AF62" s="282"/>
      <c r="AG62" s="282"/>
      <c r="AH62" s="310"/>
      <c r="AI62" s="310"/>
      <c r="AJ62" s="310"/>
      <c r="AK62" s="310"/>
      <c r="AL62" s="282"/>
      <c r="AM62" s="318"/>
      <c r="AN62" s="319"/>
      <c r="AO62" s="320"/>
      <c r="AT62" s="5"/>
      <c r="AU62" s="5"/>
      <c r="AV62" s="5"/>
      <c r="AW62" s="5"/>
      <c r="AX62" s="5"/>
      <c r="AY62" s="5"/>
      <c r="AZ62" s="5"/>
      <c r="BA62" s="5"/>
    </row>
    <row r="63" spans="2:53" ht="12" customHeight="1">
      <c r="B63" s="327"/>
      <c r="C63" s="328" t="s">
        <v>25</v>
      </c>
      <c r="D63" s="328"/>
      <c r="E63" s="328"/>
      <c r="F63" s="232">
        <v>28747</v>
      </c>
      <c r="G63" s="329"/>
      <c r="H63" s="329"/>
      <c r="I63" s="330"/>
      <c r="J63" s="225">
        <v>826212911</v>
      </c>
      <c r="K63" s="333"/>
      <c r="L63" s="333"/>
      <c r="M63" s="333"/>
      <c r="N63" s="333"/>
      <c r="O63" s="334"/>
      <c r="P63" s="182">
        <v>26345</v>
      </c>
      <c r="Q63" s="182"/>
      <c r="R63" s="182"/>
      <c r="S63" s="282"/>
      <c r="T63" s="182">
        <v>740532274</v>
      </c>
      <c r="U63" s="182"/>
      <c r="V63" s="182"/>
      <c r="W63" s="182"/>
      <c r="X63" s="182"/>
      <c r="Y63" s="182"/>
      <c r="Z63" s="182"/>
      <c r="AA63" s="182"/>
      <c r="AB63" s="282"/>
      <c r="AC63" s="182">
        <v>3575</v>
      </c>
      <c r="AD63" s="182"/>
      <c r="AE63" s="182"/>
      <c r="AF63" s="282"/>
      <c r="AG63" s="282"/>
      <c r="AH63" s="182">
        <v>85680637</v>
      </c>
      <c r="AI63" s="310"/>
      <c r="AJ63" s="310"/>
      <c r="AK63" s="310"/>
      <c r="AL63" s="282"/>
      <c r="AM63" s="318">
        <f>ROUND(T63/J63*100,3)</f>
        <v>89.63</v>
      </c>
      <c r="AN63" s="319"/>
      <c r="AO63" s="320"/>
      <c r="AT63" s="5"/>
      <c r="AU63" s="5"/>
      <c r="AV63" s="5"/>
      <c r="AW63" s="5"/>
      <c r="AX63" s="5"/>
      <c r="AY63" s="5"/>
      <c r="AZ63" s="5"/>
      <c r="BA63" s="5"/>
    </row>
    <row r="64" spans="2:53" ht="12" customHeight="1">
      <c r="B64" s="327"/>
      <c r="C64" s="328"/>
      <c r="D64" s="328"/>
      <c r="E64" s="328"/>
      <c r="F64" s="331"/>
      <c r="G64" s="331"/>
      <c r="H64" s="331"/>
      <c r="I64" s="332"/>
      <c r="J64" s="335"/>
      <c r="K64" s="336"/>
      <c r="L64" s="336"/>
      <c r="M64" s="336"/>
      <c r="N64" s="336"/>
      <c r="O64" s="337"/>
      <c r="P64" s="182"/>
      <c r="Q64" s="182"/>
      <c r="R64" s="182"/>
      <c r="S64" s="282"/>
      <c r="T64" s="182"/>
      <c r="U64" s="182"/>
      <c r="V64" s="182"/>
      <c r="W64" s="182"/>
      <c r="X64" s="182"/>
      <c r="Y64" s="182"/>
      <c r="Z64" s="182"/>
      <c r="AA64" s="182"/>
      <c r="AB64" s="282"/>
      <c r="AC64" s="182"/>
      <c r="AD64" s="182"/>
      <c r="AE64" s="182"/>
      <c r="AF64" s="282"/>
      <c r="AG64" s="282"/>
      <c r="AH64" s="310"/>
      <c r="AI64" s="310"/>
      <c r="AJ64" s="310"/>
      <c r="AK64" s="310"/>
      <c r="AL64" s="282"/>
      <c r="AM64" s="318"/>
      <c r="AN64" s="319"/>
      <c r="AO64" s="320"/>
      <c r="AT64" s="5"/>
      <c r="AU64" s="5"/>
      <c r="AV64" s="5"/>
      <c r="AW64" s="5"/>
      <c r="AX64" s="5"/>
      <c r="AY64" s="5"/>
      <c r="AZ64" s="5"/>
      <c r="BA64" s="5"/>
    </row>
    <row r="65" spans="2:53" ht="12" customHeight="1">
      <c r="B65" s="327"/>
      <c r="C65" s="328" t="s">
        <v>59</v>
      </c>
      <c r="D65" s="328"/>
      <c r="E65" s="328"/>
      <c r="F65" s="232">
        <f>SUM(F61:I64)</f>
        <v>100251</v>
      </c>
      <c r="G65" s="329"/>
      <c r="H65" s="329"/>
      <c r="I65" s="330"/>
      <c r="J65" s="225">
        <f>SUM(J61:O64)</f>
        <v>3624156634</v>
      </c>
      <c r="K65" s="333"/>
      <c r="L65" s="333"/>
      <c r="M65" s="333"/>
      <c r="N65" s="333"/>
      <c r="O65" s="334"/>
      <c r="P65" s="182">
        <f>SUM(P61:S64)</f>
        <v>97849</v>
      </c>
      <c r="Q65" s="182"/>
      <c r="R65" s="182"/>
      <c r="S65" s="282"/>
      <c r="T65" s="182">
        <f>SUM(T61:AB64)</f>
        <v>3538475997</v>
      </c>
      <c r="U65" s="182"/>
      <c r="V65" s="182"/>
      <c r="W65" s="182"/>
      <c r="X65" s="182"/>
      <c r="Y65" s="182"/>
      <c r="Z65" s="182"/>
      <c r="AA65" s="182"/>
      <c r="AB65" s="282"/>
      <c r="AC65" s="182">
        <f>SUM(AC61:AG64)</f>
        <v>3575</v>
      </c>
      <c r="AD65" s="182"/>
      <c r="AE65" s="182"/>
      <c r="AF65" s="282"/>
      <c r="AG65" s="282"/>
      <c r="AH65" s="182">
        <f>SUM(AH61:AL64)</f>
        <v>85680637</v>
      </c>
      <c r="AI65" s="310"/>
      <c r="AJ65" s="310"/>
      <c r="AK65" s="310"/>
      <c r="AL65" s="282"/>
      <c r="AM65" s="318">
        <f>ROUND(T65/J65*100,3)</f>
        <v>97.636</v>
      </c>
      <c r="AN65" s="319"/>
      <c r="AO65" s="320"/>
      <c r="AT65" s="5"/>
      <c r="AU65" s="5"/>
      <c r="AV65" s="5"/>
      <c r="AW65" s="5"/>
      <c r="AX65" s="5"/>
      <c r="AY65" s="5"/>
      <c r="AZ65" s="5"/>
      <c r="BA65" s="5"/>
    </row>
    <row r="66" spans="2:53" ht="12" customHeight="1">
      <c r="B66" s="327"/>
      <c r="C66" s="328"/>
      <c r="D66" s="328"/>
      <c r="E66" s="328"/>
      <c r="F66" s="331"/>
      <c r="G66" s="331"/>
      <c r="H66" s="331"/>
      <c r="I66" s="332"/>
      <c r="J66" s="335"/>
      <c r="K66" s="336"/>
      <c r="L66" s="336"/>
      <c r="M66" s="336"/>
      <c r="N66" s="336"/>
      <c r="O66" s="337"/>
      <c r="P66" s="182"/>
      <c r="Q66" s="182"/>
      <c r="R66" s="182"/>
      <c r="S66" s="282"/>
      <c r="T66" s="182"/>
      <c r="U66" s="182"/>
      <c r="V66" s="182"/>
      <c r="W66" s="182"/>
      <c r="X66" s="182"/>
      <c r="Y66" s="182"/>
      <c r="Z66" s="182"/>
      <c r="AA66" s="182"/>
      <c r="AB66" s="282"/>
      <c r="AC66" s="182"/>
      <c r="AD66" s="182"/>
      <c r="AE66" s="182"/>
      <c r="AF66" s="282"/>
      <c r="AG66" s="282"/>
      <c r="AH66" s="310"/>
      <c r="AI66" s="310"/>
      <c r="AJ66" s="310"/>
      <c r="AK66" s="310"/>
      <c r="AL66" s="282"/>
      <c r="AM66" s="318"/>
      <c r="AN66" s="319"/>
      <c r="AO66" s="320"/>
      <c r="AT66" s="5"/>
      <c r="AU66" s="5"/>
      <c r="AV66" s="5"/>
      <c r="AW66" s="5"/>
      <c r="AX66" s="5"/>
      <c r="AY66" s="5"/>
      <c r="AZ66" s="5"/>
      <c r="BA66" s="5"/>
    </row>
    <row r="67" spans="2:53" ht="12" customHeight="1">
      <c r="B67" s="326" t="s">
        <v>114</v>
      </c>
      <c r="C67" s="328" t="s">
        <v>58</v>
      </c>
      <c r="D67" s="328"/>
      <c r="E67" s="328"/>
      <c r="F67" s="232">
        <v>69092</v>
      </c>
      <c r="G67" s="329"/>
      <c r="H67" s="329"/>
      <c r="I67" s="330"/>
      <c r="J67" s="225">
        <v>2707943771</v>
      </c>
      <c r="K67" s="333"/>
      <c r="L67" s="333"/>
      <c r="M67" s="333"/>
      <c r="N67" s="333"/>
      <c r="O67" s="334"/>
      <c r="P67" s="182">
        <v>69092</v>
      </c>
      <c r="Q67" s="182"/>
      <c r="R67" s="182"/>
      <c r="S67" s="282"/>
      <c r="T67" s="182">
        <v>2707943771</v>
      </c>
      <c r="U67" s="182"/>
      <c r="V67" s="182"/>
      <c r="W67" s="182"/>
      <c r="X67" s="182"/>
      <c r="Y67" s="182"/>
      <c r="Z67" s="182"/>
      <c r="AA67" s="182"/>
      <c r="AB67" s="282"/>
      <c r="AC67" s="182">
        <v>0</v>
      </c>
      <c r="AD67" s="182"/>
      <c r="AE67" s="182"/>
      <c r="AF67" s="282"/>
      <c r="AG67" s="282"/>
      <c r="AH67" s="182">
        <v>0</v>
      </c>
      <c r="AI67" s="310"/>
      <c r="AJ67" s="310"/>
      <c r="AK67" s="310"/>
      <c r="AL67" s="282"/>
      <c r="AM67" s="318">
        <f>ROUND(T67/J67*100,3)</f>
        <v>100</v>
      </c>
      <c r="AN67" s="319"/>
      <c r="AO67" s="320"/>
      <c r="AT67" s="5"/>
      <c r="AU67" s="5"/>
      <c r="AV67" s="5"/>
      <c r="AW67" s="5"/>
      <c r="AX67" s="5"/>
      <c r="AY67" s="5"/>
      <c r="AZ67" s="5"/>
      <c r="BA67" s="5"/>
    </row>
    <row r="68" spans="2:53" ht="12" customHeight="1">
      <c r="B68" s="327"/>
      <c r="C68" s="328"/>
      <c r="D68" s="328"/>
      <c r="E68" s="328"/>
      <c r="F68" s="331"/>
      <c r="G68" s="331"/>
      <c r="H68" s="331"/>
      <c r="I68" s="332"/>
      <c r="J68" s="335"/>
      <c r="K68" s="336"/>
      <c r="L68" s="336"/>
      <c r="M68" s="336"/>
      <c r="N68" s="336"/>
      <c r="O68" s="337"/>
      <c r="P68" s="182"/>
      <c r="Q68" s="182"/>
      <c r="R68" s="182"/>
      <c r="S68" s="282"/>
      <c r="T68" s="182"/>
      <c r="U68" s="182"/>
      <c r="V68" s="182"/>
      <c r="W68" s="182"/>
      <c r="X68" s="182"/>
      <c r="Y68" s="182"/>
      <c r="Z68" s="182"/>
      <c r="AA68" s="182"/>
      <c r="AB68" s="282"/>
      <c r="AC68" s="182"/>
      <c r="AD68" s="182"/>
      <c r="AE68" s="182"/>
      <c r="AF68" s="282"/>
      <c r="AG68" s="282"/>
      <c r="AH68" s="310"/>
      <c r="AI68" s="310"/>
      <c r="AJ68" s="310"/>
      <c r="AK68" s="310"/>
      <c r="AL68" s="282"/>
      <c r="AM68" s="318"/>
      <c r="AN68" s="319"/>
      <c r="AO68" s="320"/>
      <c r="AT68" s="5"/>
      <c r="AU68" s="5"/>
      <c r="AV68" s="5"/>
      <c r="AW68" s="5"/>
      <c r="AX68" s="5"/>
      <c r="AY68" s="5"/>
      <c r="AZ68" s="5"/>
      <c r="BA68" s="5"/>
    </row>
    <row r="69" spans="2:53" ht="12" customHeight="1">
      <c r="B69" s="327"/>
      <c r="C69" s="328" t="s">
        <v>25</v>
      </c>
      <c r="D69" s="328"/>
      <c r="E69" s="328"/>
      <c r="F69" s="232">
        <v>29193</v>
      </c>
      <c r="G69" s="329"/>
      <c r="H69" s="329"/>
      <c r="I69" s="330"/>
      <c r="J69" s="225">
        <v>843851168</v>
      </c>
      <c r="K69" s="333"/>
      <c r="L69" s="333"/>
      <c r="M69" s="333"/>
      <c r="N69" s="333"/>
      <c r="O69" s="334"/>
      <c r="P69" s="182">
        <v>26793</v>
      </c>
      <c r="Q69" s="182"/>
      <c r="R69" s="182"/>
      <c r="S69" s="282"/>
      <c r="T69" s="182">
        <v>759172003</v>
      </c>
      <c r="U69" s="182"/>
      <c r="V69" s="182"/>
      <c r="W69" s="182"/>
      <c r="X69" s="182"/>
      <c r="Y69" s="182"/>
      <c r="Z69" s="182"/>
      <c r="AA69" s="182"/>
      <c r="AB69" s="282"/>
      <c r="AC69" s="182">
        <v>3665</v>
      </c>
      <c r="AD69" s="182"/>
      <c r="AE69" s="182"/>
      <c r="AF69" s="282"/>
      <c r="AG69" s="282"/>
      <c r="AH69" s="182">
        <v>84679165</v>
      </c>
      <c r="AI69" s="310"/>
      <c r="AJ69" s="310"/>
      <c r="AK69" s="310"/>
      <c r="AL69" s="282"/>
      <c r="AM69" s="318">
        <f>ROUND(T69/J69*100,3)</f>
        <v>89.965</v>
      </c>
      <c r="AN69" s="319"/>
      <c r="AO69" s="320"/>
      <c r="AT69" s="5"/>
      <c r="AU69" s="5"/>
      <c r="AV69" s="5"/>
      <c r="AW69" s="5"/>
      <c r="AX69" s="5"/>
      <c r="AY69" s="5"/>
      <c r="AZ69" s="5"/>
      <c r="BA69" s="5"/>
    </row>
    <row r="70" spans="2:53" ht="12" customHeight="1">
      <c r="B70" s="327"/>
      <c r="C70" s="328"/>
      <c r="D70" s="328"/>
      <c r="E70" s="328"/>
      <c r="F70" s="331"/>
      <c r="G70" s="331"/>
      <c r="H70" s="331"/>
      <c r="I70" s="332"/>
      <c r="J70" s="335"/>
      <c r="K70" s="336"/>
      <c r="L70" s="336"/>
      <c r="M70" s="336"/>
      <c r="N70" s="336"/>
      <c r="O70" s="337"/>
      <c r="P70" s="182"/>
      <c r="Q70" s="182"/>
      <c r="R70" s="182"/>
      <c r="S70" s="282"/>
      <c r="T70" s="182"/>
      <c r="U70" s="182"/>
      <c r="V70" s="182"/>
      <c r="W70" s="182"/>
      <c r="X70" s="182"/>
      <c r="Y70" s="182"/>
      <c r="Z70" s="182"/>
      <c r="AA70" s="182"/>
      <c r="AB70" s="282"/>
      <c r="AC70" s="182"/>
      <c r="AD70" s="182"/>
      <c r="AE70" s="182"/>
      <c r="AF70" s="282"/>
      <c r="AG70" s="282"/>
      <c r="AH70" s="310"/>
      <c r="AI70" s="310"/>
      <c r="AJ70" s="310"/>
      <c r="AK70" s="310"/>
      <c r="AL70" s="282"/>
      <c r="AM70" s="318"/>
      <c r="AN70" s="319"/>
      <c r="AO70" s="320"/>
      <c r="AT70" s="5"/>
      <c r="AU70" s="5"/>
      <c r="AV70" s="5"/>
      <c r="AW70" s="5"/>
      <c r="AX70" s="5"/>
      <c r="AY70" s="5"/>
      <c r="AZ70" s="5"/>
      <c r="BA70" s="5"/>
    </row>
    <row r="71" spans="2:53" ht="12" customHeight="1">
      <c r="B71" s="327"/>
      <c r="C71" s="328" t="s">
        <v>59</v>
      </c>
      <c r="D71" s="328"/>
      <c r="E71" s="328"/>
      <c r="F71" s="232">
        <f>SUM(F67:I70)</f>
        <v>98285</v>
      </c>
      <c r="G71" s="329"/>
      <c r="H71" s="329"/>
      <c r="I71" s="330"/>
      <c r="J71" s="225">
        <f>SUM(J67:O70)</f>
        <v>3551794939</v>
      </c>
      <c r="K71" s="333"/>
      <c r="L71" s="333"/>
      <c r="M71" s="333"/>
      <c r="N71" s="333"/>
      <c r="O71" s="334"/>
      <c r="P71" s="182">
        <f>SUM(P67:S70)</f>
        <v>95885</v>
      </c>
      <c r="Q71" s="182"/>
      <c r="R71" s="182"/>
      <c r="S71" s="282"/>
      <c r="T71" s="182">
        <f>SUM(T67:AB70)</f>
        <v>3467115774</v>
      </c>
      <c r="U71" s="182"/>
      <c r="V71" s="182"/>
      <c r="W71" s="182"/>
      <c r="X71" s="182"/>
      <c r="Y71" s="182"/>
      <c r="Z71" s="182"/>
      <c r="AA71" s="182"/>
      <c r="AB71" s="282"/>
      <c r="AC71" s="182">
        <f>SUM(AC67:AG70)</f>
        <v>3665</v>
      </c>
      <c r="AD71" s="182"/>
      <c r="AE71" s="182"/>
      <c r="AF71" s="282"/>
      <c r="AG71" s="282"/>
      <c r="AH71" s="182">
        <f>SUM(AH67:AL70)</f>
        <v>84679165</v>
      </c>
      <c r="AI71" s="310"/>
      <c r="AJ71" s="310"/>
      <c r="AK71" s="310"/>
      <c r="AL71" s="282"/>
      <c r="AM71" s="318">
        <f>ROUND(T71/J71*100,3)</f>
        <v>97.616</v>
      </c>
      <c r="AN71" s="319"/>
      <c r="AO71" s="320"/>
      <c r="AT71" s="5"/>
      <c r="AU71" s="5"/>
      <c r="AV71" s="5"/>
      <c r="AW71" s="5"/>
      <c r="AX71" s="5"/>
      <c r="AY71" s="5"/>
      <c r="AZ71" s="5"/>
      <c r="BA71" s="5"/>
    </row>
    <row r="72" spans="2:53" ht="12" customHeight="1">
      <c r="B72" s="327"/>
      <c r="C72" s="328"/>
      <c r="D72" s="328"/>
      <c r="E72" s="328"/>
      <c r="F72" s="331"/>
      <c r="G72" s="331"/>
      <c r="H72" s="331"/>
      <c r="I72" s="332"/>
      <c r="J72" s="335"/>
      <c r="K72" s="336"/>
      <c r="L72" s="336"/>
      <c r="M72" s="336"/>
      <c r="N72" s="336"/>
      <c r="O72" s="337"/>
      <c r="P72" s="182"/>
      <c r="Q72" s="182"/>
      <c r="R72" s="182"/>
      <c r="S72" s="282"/>
      <c r="T72" s="182"/>
      <c r="U72" s="182"/>
      <c r="V72" s="182"/>
      <c r="W72" s="182"/>
      <c r="X72" s="182"/>
      <c r="Y72" s="182"/>
      <c r="Z72" s="182"/>
      <c r="AA72" s="182"/>
      <c r="AB72" s="282"/>
      <c r="AC72" s="182"/>
      <c r="AD72" s="182"/>
      <c r="AE72" s="182"/>
      <c r="AF72" s="282"/>
      <c r="AG72" s="282"/>
      <c r="AH72" s="310"/>
      <c r="AI72" s="310"/>
      <c r="AJ72" s="310"/>
      <c r="AK72" s="310"/>
      <c r="AL72" s="282"/>
      <c r="AM72" s="318"/>
      <c r="AN72" s="319"/>
      <c r="AO72" s="320"/>
      <c r="AT72" s="5"/>
      <c r="AU72" s="5"/>
      <c r="AV72" s="5"/>
      <c r="AW72" s="5"/>
      <c r="AX72" s="5"/>
      <c r="AY72" s="5"/>
      <c r="AZ72" s="5"/>
      <c r="BA72" s="5"/>
    </row>
    <row r="73" spans="2:53" ht="12" customHeight="1">
      <c r="B73" s="326" t="s">
        <v>99</v>
      </c>
      <c r="C73" s="328" t="s">
        <v>58</v>
      </c>
      <c r="D73" s="328"/>
      <c r="E73" s="328"/>
      <c r="F73" s="232">
        <v>66283</v>
      </c>
      <c r="G73" s="329"/>
      <c r="H73" s="329"/>
      <c r="I73" s="330"/>
      <c r="J73" s="225">
        <v>2174091664</v>
      </c>
      <c r="K73" s="333"/>
      <c r="L73" s="333"/>
      <c r="M73" s="333"/>
      <c r="N73" s="333"/>
      <c r="O73" s="334"/>
      <c r="P73" s="182">
        <v>66283</v>
      </c>
      <c r="Q73" s="182"/>
      <c r="R73" s="182"/>
      <c r="S73" s="282"/>
      <c r="T73" s="182">
        <v>2174091664</v>
      </c>
      <c r="U73" s="182"/>
      <c r="V73" s="182"/>
      <c r="W73" s="182"/>
      <c r="X73" s="182"/>
      <c r="Y73" s="182"/>
      <c r="Z73" s="182"/>
      <c r="AA73" s="182"/>
      <c r="AB73" s="282"/>
      <c r="AC73" s="182">
        <v>0</v>
      </c>
      <c r="AD73" s="182"/>
      <c r="AE73" s="182"/>
      <c r="AF73" s="282"/>
      <c r="AG73" s="282"/>
      <c r="AH73" s="182">
        <v>0</v>
      </c>
      <c r="AI73" s="310"/>
      <c r="AJ73" s="310"/>
      <c r="AK73" s="310"/>
      <c r="AL73" s="282"/>
      <c r="AM73" s="318">
        <f>ROUND(T73/J73*100,3)</f>
        <v>100</v>
      </c>
      <c r="AN73" s="319"/>
      <c r="AO73" s="320"/>
      <c r="AT73" s="69"/>
      <c r="AU73" s="69"/>
      <c r="AV73" s="69"/>
      <c r="AW73" s="69"/>
      <c r="AX73" s="69"/>
      <c r="AY73" s="28"/>
      <c r="AZ73" s="28"/>
      <c r="BA73" s="5"/>
    </row>
    <row r="74" spans="2:53" ht="12" customHeight="1">
      <c r="B74" s="327"/>
      <c r="C74" s="328"/>
      <c r="D74" s="328"/>
      <c r="E74" s="328"/>
      <c r="F74" s="331"/>
      <c r="G74" s="331"/>
      <c r="H74" s="331"/>
      <c r="I74" s="332"/>
      <c r="J74" s="335"/>
      <c r="K74" s="336"/>
      <c r="L74" s="336"/>
      <c r="M74" s="336"/>
      <c r="N74" s="336"/>
      <c r="O74" s="337"/>
      <c r="P74" s="182"/>
      <c r="Q74" s="182"/>
      <c r="R74" s="182"/>
      <c r="S74" s="282"/>
      <c r="T74" s="182"/>
      <c r="U74" s="182"/>
      <c r="V74" s="182"/>
      <c r="W74" s="182"/>
      <c r="X74" s="182"/>
      <c r="Y74" s="182"/>
      <c r="Z74" s="182"/>
      <c r="AA74" s="182"/>
      <c r="AB74" s="282"/>
      <c r="AC74" s="182"/>
      <c r="AD74" s="182"/>
      <c r="AE74" s="182"/>
      <c r="AF74" s="282"/>
      <c r="AG74" s="282"/>
      <c r="AH74" s="310"/>
      <c r="AI74" s="310"/>
      <c r="AJ74" s="310"/>
      <c r="AK74" s="310"/>
      <c r="AL74" s="282"/>
      <c r="AM74" s="318"/>
      <c r="AN74" s="319"/>
      <c r="AO74" s="320"/>
      <c r="AT74" s="69"/>
      <c r="AU74" s="69"/>
      <c r="AV74" s="69"/>
      <c r="AW74" s="69"/>
      <c r="AX74" s="69"/>
      <c r="AY74" s="69"/>
      <c r="AZ74" s="69"/>
      <c r="BA74" s="5"/>
    </row>
    <row r="75" spans="2:53" ht="12" customHeight="1">
      <c r="B75" s="327"/>
      <c r="C75" s="328" t="s">
        <v>25</v>
      </c>
      <c r="D75" s="328"/>
      <c r="E75" s="328"/>
      <c r="F75" s="232">
        <v>29122</v>
      </c>
      <c r="G75" s="329"/>
      <c r="H75" s="329"/>
      <c r="I75" s="330"/>
      <c r="J75" s="225">
        <v>713010245</v>
      </c>
      <c r="K75" s="333"/>
      <c r="L75" s="333"/>
      <c r="M75" s="333"/>
      <c r="N75" s="333"/>
      <c r="O75" s="334"/>
      <c r="P75" s="182">
        <v>26960</v>
      </c>
      <c r="Q75" s="182"/>
      <c r="R75" s="182"/>
      <c r="S75" s="282"/>
      <c r="T75" s="182">
        <v>647600138</v>
      </c>
      <c r="U75" s="182"/>
      <c r="V75" s="182"/>
      <c r="W75" s="182"/>
      <c r="X75" s="182"/>
      <c r="Y75" s="182"/>
      <c r="Z75" s="182"/>
      <c r="AA75" s="182"/>
      <c r="AB75" s="282"/>
      <c r="AC75" s="182">
        <v>3336</v>
      </c>
      <c r="AD75" s="182"/>
      <c r="AE75" s="182"/>
      <c r="AF75" s="282"/>
      <c r="AG75" s="282"/>
      <c r="AH75" s="182">
        <v>65410107</v>
      </c>
      <c r="AI75" s="310"/>
      <c r="AJ75" s="310"/>
      <c r="AK75" s="310"/>
      <c r="AL75" s="282"/>
      <c r="AM75" s="318">
        <f>ROUND(T75/J75*100,3)</f>
        <v>90.826</v>
      </c>
      <c r="AN75" s="319"/>
      <c r="AO75" s="320"/>
      <c r="AT75" s="69"/>
      <c r="AU75" s="69"/>
      <c r="AV75" s="69"/>
      <c r="AW75" s="69"/>
      <c r="AX75" s="69"/>
      <c r="AY75" s="69"/>
      <c r="AZ75" s="69"/>
      <c r="BA75" s="5"/>
    </row>
    <row r="76" spans="2:53" ht="12" customHeight="1">
      <c r="B76" s="327"/>
      <c r="C76" s="328"/>
      <c r="D76" s="328"/>
      <c r="E76" s="328"/>
      <c r="F76" s="331"/>
      <c r="G76" s="331"/>
      <c r="H76" s="331"/>
      <c r="I76" s="332"/>
      <c r="J76" s="335"/>
      <c r="K76" s="336"/>
      <c r="L76" s="336"/>
      <c r="M76" s="336"/>
      <c r="N76" s="336"/>
      <c r="O76" s="337"/>
      <c r="P76" s="182"/>
      <c r="Q76" s="182"/>
      <c r="R76" s="182"/>
      <c r="S76" s="282"/>
      <c r="T76" s="182"/>
      <c r="U76" s="182"/>
      <c r="V76" s="182"/>
      <c r="W76" s="182"/>
      <c r="X76" s="182"/>
      <c r="Y76" s="182"/>
      <c r="Z76" s="182"/>
      <c r="AA76" s="182"/>
      <c r="AB76" s="282"/>
      <c r="AC76" s="182"/>
      <c r="AD76" s="182"/>
      <c r="AE76" s="182"/>
      <c r="AF76" s="282"/>
      <c r="AG76" s="282"/>
      <c r="AH76" s="310"/>
      <c r="AI76" s="310"/>
      <c r="AJ76" s="310"/>
      <c r="AK76" s="310"/>
      <c r="AL76" s="282"/>
      <c r="AM76" s="318"/>
      <c r="AN76" s="319"/>
      <c r="AO76" s="320"/>
      <c r="AT76" s="69"/>
      <c r="AU76" s="69"/>
      <c r="AV76" s="69"/>
      <c r="AW76" s="69"/>
      <c r="AX76" s="69"/>
      <c r="AY76" s="69"/>
      <c r="AZ76" s="69"/>
      <c r="BA76" s="5"/>
    </row>
    <row r="77" spans="2:53" ht="12" customHeight="1">
      <c r="B77" s="327"/>
      <c r="C77" s="328" t="s">
        <v>59</v>
      </c>
      <c r="D77" s="328"/>
      <c r="E77" s="328"/>
      <c r="F77" s="232">
        <f>SUM(F73:I76)</f>
        <v>95405</v>
      </c>
      <c r="G77" s="329"/>
      <c r="H77" s="329"/>
      <c r="I77" s="330"/>
      <c r="J77" s="225">
        <f>SUM(J73:O76)</f>
        <v>2887101909</v>
      </c>
      <c r="K77" s="333"/>
      <c r="L77" s="333"/>
      <c r="M77" s="333"/>
      <c r="N77" s="333"/>
      <c r="O77" s="334"/>
      <c r="P77" s="182">
        <f>SUM(P73:S76)</f>
        <v>93243</v>
      </c>
      <c r="Q77" s="182"/>
      <c r="R77" s="182"/>
      <c r="S77" s="282"/>
      <c r="T77" s="182">
        <f>SUM(T73:AB76)</f>
        <v>2821691802</v>
      </c>
      <c r="U77" s="182"/>
      <c r="V77" s="182"/>
      <c r="W77" s="182"/>
      <c r="X77" s="182"/>
      <c r="Y77" s="182"/>
      <c r="Z77" s="182"/>
      <c r="AA77" s="182"/>
      <c r="AB77" s="282"/>
      <c r="AC77" s="182">
        <f>SUM(AC73:AG76)</f>
        <v>3336</v>
      </c>
      <c r="AD77" s="182"/>
      <c r="AE77" s="182"/>
      <c r="AF77" s="282"/>
      <c r="AG77" s="282"/>
      <c r="AH77" s="182">
        <f>SUM(AH73:AL76)</f>
        <v>65410107</v>
      </c>
      <c r="AI77" s="310"/>
      <c r="AJ77" s="310"/>
      <c r="AK77" s="310"/>
      <c r="AL77" s="282"/>
      <c r="AM77" s="318">
        <f>ROUND(T77/J77*100,3)</f>
        <v>97.734</v>
      </c>
      <c r="AN77" s="319"/>
      <c r="AO77" s="320"/>
      <c r="AT77" s="69"/>
      <c r="AU77" s="69"/>
      <c r="AV77" s="69"/>
      <c r="AW77" s="69"/>
      <c r="AX77" s="69"/>
      <c r="AY77" s="69"/>
      <c r="AZ77" s="69"/>
      <c r="BA77" s="5"/>
    </row>
    <row r="78" spans="2:53" ht="12" customHeight="1">
      <c r="B78" s="327"/>
      <c r="C78" s="328"/>
      <c r="D78" s="328"/>
      <c r="E78" s="328"/>
      <c r="F78" s="331"/>
      <c r="G78" s="331"/>
      <c r="H78" s="331"/>
      <c r="I78" s="332"/>
      <c r="J78" s="335"/>
      <c r="K78" s="336"/>
      <c r="L78" s="336"/>
      <c r="M78" s="336"/>
      <c r="N78" s="336"/>
      <c r="O78" s="337"/>
      <c r="P78" s="182"/>
      <c r="Q78" s="182"/>
      <c r="R78" s="182"/>
      <c r="S78" s="282"/>
      <c r="T78" s="182"/>
      <c r="U78" s="182"/>
      <c r="V78" s="182"/>
      <c r="W78" s="182"/>
      <c r="X78" s="182"/>
      <c r="Y78" s="182"/>
      <c r="Z78" s="182"/>
      <c r="AA78" s="182"/>
      <c r="AB78" s="282"/>
      <c r="AC78" s="182"/>
      <c r="AD78" s="182"/>
      <c r="AE78" s="182"/>
      <c r="AF78" s="282"/>
      <c r="AG78" s="282"/>
      <c r="AH78" s="310"/>
      <c r="AI78" s="310"/>
      <c r="AJ78" s="310"/>
      <c r="AK78" s="310"/>
      <c r="AL78" s="282"/>
      <c r="AM78" s="318"/>
      <c r="AN78" s="319"/>
      <c r="AO78" s="320"/>
      <c r="AT78" s="69"/>
      <c r="AU78" s="69"/>
      <c r="AV78" s="69"/>
      <c r="AW78" s="69"/>
      <c r="AX78" s="69"/>
      <c r="AY78" s="69"/>
      <c r="AZ78" s="69"/>
      <c r="BA78" s="5"/>
    </row>
    <row r="79" spans="2:53" ht="12" customHeight="1">
      <c r="B79" s="326" t="s">
        <v>90</v>
      </c>
      <c r="C79" s="328" t="s">
        <v>58</v>
      </c>
      <c r="D79" s="328"/>
      <c r="E79" s="328"/>
      <c r="F79" s="232">
        <v>63340</v>
      </c>
      <c r="G79" s="329"/>
      <c r="H79" s="329"/>
      <c r="I79" s="330"/>
      <c r="J79" s="225">
        <v>1594989234</v>
      </c>
      <c r="K79" s="333"/>
      <c r="L79" s="333"/>
      <c r="M79" s="333"/>
      <c r="N79" s="333"/>
      <c r="O79" s="334"/>
      <c r="P79" s="182">
        <v>63340</v>
      </c>
      <c r="Q79" s="182"/>
      <c r="R79" s="182"/>
      <c r="S79" s="282"/>
      <c r="T79" s="182">
        <v>1594989234</v>
      </c>
      <c r="U79" s="182"/>
      <c r="V79" s="182"/>
      <c r="W79" s="182"/>
      <c r="X79" s="182"/>
      <c r="Y79" s="182"/>
      <c r="Z79" s="182"/>
      <c r="AA79" s="182"/>
      <c r="AB79" s="282"/>
      <c r="AC79" s="182">
        <v>0</v>
      </c>
      <c r="AD79" s="182"/>
      <c r="AE79" s="182"/>
      <c r="AF79" s="282"/>
      <c r="AG79" s="282"/>
      <c r="AH79" s="182">
        <v>0</v>
      </c>
      <c r="AI79" s="310"/>
      <c r="AJ79" s="310"/>
      <c r="AK79" s="310"/>
      <c r="AL79" s="282"/>
      <c r="AM79" s="318">
        <f>ROUND(T79/J79*100,3)</f>
        <v>100</v>
      </c>
      <c r="AN79" s="319"/>
      <c r="AO79" s="320"/>
      <c r="AT79" s="69"/>
      <c r="AU79" s="69"/>
      <c r="AV79" s="69"/>
      <c r="AW79" s="69"/>
      <c r="AX79" s="69"/>
      <c r="AY79" s="28"/>
      <c r="AZ79" s="28"/>
      <c r="BA79" s="5"/>
    </row>
    <row r="80" spans="2:53" ht="12" customHeight="1">
      <c r="B80" s="327"/>
      <c r="C80" s="328"/>
      <c r="D80" s="328"/>
      <c r="E80" s="328"/>
      <c r="F80" s="331"/>
      <c r="G80" s="331"/>
      <c r="H80" s="331"/>
      <c r="I80" s="332"/>
      <c r="J80" s="335"/>
      <c r="K80" s="336"/>
      <c r="L80" s="336"/>
      <c r="M80" s="336"/>
      <c r="N80" s="336"/>
      <c r="O80" s="337"/>
      <c r="P80" s="182"/>
      <c r="Q80" s="182"/>
      <c r="R80" s="182"/>
      <c r="S80" s="282"/>
      <c r="T80" s="182"/>
      <c r="U80" s="182"/>
      <c r="V80" s="182"/>
      <c r="W80" s="182"/>
      <c r="X80" s="182"/>
      <c r="Y80" s="182"/>
      <c r="Z80" s="182"/>
      <c r="AA80" s="182"/>
      <c r="AB80" s="282"/>
      <c r="AC80" s="182"/>
      <c r="AD80" s="182"/>
      <c r="AE80" s="182"/>
      <c r="AF80" s="282"/>
      <c r="AG80" s="282"/>
      <c r="AH80" s="310"/>
      <c r="AI80" s="310"/>
      <c r="AJ80" s="310"/>
      <c r="AK80" s="310"/>
      <c r="AL80" s="282"/>
      <c r="AM80" s="318"/>
      <c r="AN80" s="319"/>
      <c r="AO80" s="320"/>
      <c r="AT80" s="69"/>
      <c r="AU80" s="69"/>
      <c r="AV80" s="69"/>
      <c r="AW80" s="69"/>
      <c r="AX80" s="69"/>
      <c r="AY80" s="69"/>
      <c r="AZ80" s="69"/>
      <c r="BA80" s="5"/>
    </row>
    <row r="81" spans="2:53" ht="12" customHeight="1">
      <c r="B81" s="327"/>
      <c r="C81" s="328" t="s">
        <v>25</v>
      </c>
      <c r="D81" s="328"/>
      <c r="E81" s="328"/>
      <c r="F81" s="232">
        <v>29820</v>
      </c>
      <c r="G81" s="329"/>
      <c r="H81" s="329"/>
      <c r="I81" s="330"/>
      <c r="J81" s="225">
        <v>526036302</v>
      </c>
      <c r="K81" s="333"/>
      <c r="L81" s="333"/>
      <c r="M81" s="333"/>
      <c r="N81" s="333"/>
      <c r="O81" s="334"/>
      <c r="P81" s="182">
        <v>27720</v>
      </c>
      <c r="Q81" s="182"/>
      <c r="R81" s="182"/>
      <c r="S81" s="282"/>
      <c r="T81" s="182">
        <v>478776837</v>
      </c>
      <c r="U81" s="182"/>
      <c r="V81" s="182"/>
      <c r="W81" s="182"/>
      <c r="X81" s="182"/>
      <c r="Y81" s="182"/>
      <c r="Z81" s="182"/>
      <c r="AA81" s="182"/>
      <c r="AB81" s="282"/>
      <c r="AC81" s="182">
        <v>3347</v>
      </c>
      <c r="AD81" s="182"/>
      <c r="AE81" s="182"/>
      <c r="AF81" s="282"/>
      <c r="AG81" s="282"/>
      <c r="AH81" s="182">
        <v>47259465</v>
      </c>
      <c r="AI81" s="310"/>
      <c r="AJ81" s="310"/>
      <c r="AK81" s="310"/>
      <c r="AL81" s="282"/>
      <c r="AM81" s="318">
        <f>ROUND(T81/J81*100,3)</f>
        <v>91.016</v>
      </c>
      <c r="AN81" s="319"/>
      <c r="AO81" s="320"/>
      <c r="AT81" s="69"/>
      <c r="AU81" s="69"/>
      <c r="AV81" s="69"/>
      <c r="AW81" s="69"/>
      <c r="AX81" s="69"/>
      <c r="AY81" s="69"/>
      <c r="AZ81" s="69"/>
      <c r="BA81" s="5"/>
    </row>
    <row r="82" spans="2:53" ht="12" customHeight="1">
      <c r="B82" s="327"/>
      <c r="C82" s="328"/>
      <c r="D82" s="328"/>
      <c r="E82" s="328"/>
      <c r="F82" s="331"/>
      <c r="G82" s="331"/>
      <c r="H82" s="331"/>
      <c r="I82" s="332"/>
      <c r="J82" s="335"/>
      <c r="K82" s="336"/>
      <c r="L82" s="336"/>
      <c r="M82" s="336"/>
      <c r="N82" s="336"/>
      <c r="O82" s="337"/>
      <c r="P82" s="182"/>
      <c r="Q82" s="182"/>
      <c r="R82" s="182"/>
      <c r="S82" s="282"/>
      <c r="T82" s="182"/>
      <c r="U82" s="182"/>
      <c r="V82" s="182"/>
      <c r="W82" s="182"/>
      <c r="X82" s="182"/>
      <c r="Y82" s="182"/>
      <c r="Z82" s="182"/>
      <c r="AA82" s="182"/>
      <c r="AB82" s="282"/>
      <c r="AC82" s="182"/>
      <c r="AD82" s="182"/>
      <c r="AE82" s="182"/>
      <c r="AF82" s="282"/>
      <c r="AG82" s="282"/>
      <c r="AH82" s="310"/>
      <c r="AI82" s="310"/>
      <c r="AJ82" s="310"/>
      <c r="AK82" s="310"/>
      <c r="AL82" s="282"/>
      <c r="AM82" s="318"/>
      <c r="AN82" s="319"/>
      <c r="AO82" s="320"/>
      <c r="AT82" s="69"/>
      <c r="AU82" s="69"/>
      <c r="AV82" s="69"/>
      <c r="AW82" s="69"/>
      <c r="AX82" s="69"/>
      <c r="AY82" s="69"/>
      <c r="AZ82" s="69"/>
      <c r="BA82" s="5"/>
    </row>
    <row r="83" spans="2:53" ht="12" customHeight="1">
      <c r="B83" s="327"/>
      <c r="C83" s="328" t="s">
        <v>59</v>
      </c>
      <c r="D83" s="328"/>
      <c r="E83" s="328"/>
      <c r="F83" s="232">
        <f>SUM(F79:I82)</f>
        <v>93160</v>
      </c>
      <c r="G83" s="329"/>
      <c r="H83" s="329"/>
      <c r="I83" s="330"/>
      <c r="J83" s="225">
        <f>SUM(J79:O82)</f>
        <v>2121025536</v>
      </c>
      <c r="K83" s="333"/>
      <c r="L83" s="333"/>
      <c r="M83" s="333"/>
      <c r="N83" s="333"/>
      <c r="O83" s="334"/>
      <c r="P83" s="182">
        <f>SUM(P79:S82)</f>
        <v>91060</v>
      </c>
      <c r="Q83" s="182"/>
      <c r="R83" s="182"/>
      <c r="S83" s="282"/>
      <c r="T83" s="182">
        <f>SUM(T79:AB82)</f>
        <v>2073766071</v>
      </c>
      <c r="U83" s="182"/>
      <c r="V83" s="182"/>
      <c r="W83" s="182"/>
      <c r="X83" s="182"/>
      <c r="Y83" s="182"/>
      <c r="Z83" s="182"/>
      <c r="AA83" s="182"/>
      <c r="AB83" s="282"/>
      <c r="AC83" s="182">
        <f>SUM(AC79:AG82)</f>
        <v>3347</v>
      </c>
      <c r="AD83" s="182"/>
      <c r="AE83" s="182"/>
      <c r="AF83" s="282"/>
      <c r="AG83" s="282"/>
      <c r="AH83" s="182">
        <f>SUM(AH79:AL82)</f>
        <v>47259465</v>
      </c>
      <c r="AI83" s="310"/>
      <c r="AJ83" s="310"/>
      <c r="AK83" s="310"/>
      <c r="AL83" s="282"/>
      <c r="AM83" s="318">
        <f>ROUND(T83/J83*100,3)</f>
        <v>97.772</v>
      </c>
      <c r="AN83" s="319"/>
      <c r="AO83" s="320"/>
      <c r="AT83" s="69"/>
      <c r="AU83" s="69"/>
      <c r="AV83" s="69"/>
      <c r="AW83" s="69"/>
      <c r="AX83" s="69"/>
      <c r="AY83" s="69"/>
      <c r="AZ83" s="69"/>
      <c r="BA83" s="5"/>
    </row>
    <row r="84" spans="2:53" ht="12" customHeight="1">
      <c r="B84" s="327"/>
      <c r="C84" s="328"/>
      <c r="D84" s="328"/>
      <c r="E84" s="328"/>
      <c r="F84" s="331"/>
      <c r="G84" s="331"/>
      <c r="H84" s="331"/>
      <c r="I84" s="332"/>
      <c r="J84" s="335"/>
      <c r="K84" s="336"/>
      <c r="L84" s="336"/>
      <c r="M84" s="336"/>
      <c r="N84" s="336"/>
      <c r="O84" s="337"/>
      <c r="P84" s="182"/>
      <c r="Q84" s="182"/>
      <c r="R84" s="182"/>
      <c r="S84" s="282"/>
      <c r="T84" s="182"/>
      <c r="U84" s="182"/>
      <c r="V84" s="182"/>
      <c r="W84" s="182"/>
      <c r="X84" s="182"/>
      <c r="Y84" s="182"/>
      <c r="Z84" s="182"/>
      <c r="AA84" s="182"/>
      <c r="AB84" s="282"/>
      <c r="AC84" s="182"/>
      <c r="AD84" s="182"/>
      <c r="AE84" s="182"/>
      <c r="AF84" s="282"/>
      <c r="AG84" s="282"/>
      <c r="AH84" s="310"/>
      <c r="AI84" s="310"/>
      <c r="AJ84" s="310"/>
      <c r="AK84" s="310"/>
      <c r="AL84" s="282"/>
      <c r="AM84" s="318"/>
      <c r="AN84" s="319"/>
      <c r="AO84" s="320"/>
      <c r="AT84" s="69"/>
      <c r="AU84" s="69"/>
      <c r="AV84" s="69"/>
      <c r="AW84" s="69"/>
      <c r="AX84" s="69"/>
      <c r="AY84" s="69"/>
      <c r="AZ84" s="69"/>
      <c r="BA84" s="5"/>
    </row>
    <row r="85" spans="2:53" ht="12" customHeight="1">
      <c r="B85" s="326" t="s">
        <v>78</v>
      </c>
      <c r="C85" s="328" t="s">
        <v>58</v>
      </c>
      <c r="D85" s="328"/>
      <c r="E85" s="328"/>
      <c r="F85" s="232">
        <v>58857</v>
      </c>
      <c r="G85" s="329"/>
      <c r="H85" s="329"/>
      <c r="I85" s="330"/>
      <c r="J85" s="225">
        <v>533989854</v>
      </c>
      <c r="K85" s="333"/>
      <c r="L85" s="333"/>
      <c r="M85" s="333"/>
      <c r="N85" s="333"/>
      <c r="O85" s="334"/>
      <c r="P85" s="182">
        <v>58857</v>
      </c>
      <c r="Q85" s="182"/>
      <c r="R85" s="182"/>
      <c r="S85" s="282"/>
      <c r="T85" s="182">
        <v>533989854</v>
      </c>
      <c r="U85" s="182"/>
      <c r="V85" s="182"/>
      <c r="W85" s="182"/>
      <c r="X85" s="182"/>
      <c r="Y85" s="182"/>
      <c r="Z85" s="182"/>
      <c r="AA85" s="182"/>
      <c r="AB85" s="282"/>
      <c r="AC85" s="182">
        <v>0</v>
      </c>
      <c r="AD85" s="182"/>
      <c r="AE85" s="182"/>
      <c r="AF85" s="282"/>
      <c r="AG85" s="282"/>
      <c r="AH85" s="182">
        <v>0</v>
      </c>
      <c r="AI85" s="310"/>
      <c r="AJ85" s="310"/>
      <c r="AK85" s="310"/>
      <c r="AL85" s="282"/>
      <c r="AM85" s="318">
        <f>ROUND(T85/J85*100,3)</f>
        <v>100</v>
      </c>
      <c r="AN85" s="319"/>
      <c r="AO85" s="320"/>
      <c r="AT85" s="69"/>
      <c r="AU85" s="69"/>
      <c r="AV85" s="69"/>
      <c r="AW85" s="69"/>
      <c r="AX85" s="69"/>
      <c r="AY85" s="69"/>
      <c r="AZ85" s="69"/>
      <c r="BA85" s="5"/>
    </row>
    <row r="86" spans="2:53" ht="12" customHeight="1">
      <c r="B86" s="327"/>
      <c r="C86" s="328"/>
      <c r="D86" s="328"/>
      <c r="E86" s="328"/>
      <c r="F86" s="331"/>
      <c r="G86" s="331"/>
      <c r="H86" s="331"/>
      <c r="I86" s="332"/>
      <c r="J86" s="335"/>
      <c r="K86" s="336"/>
      <c r="L86" s="336"/>
      <c r="M86" s="336"/>
      <c r="N86" s="336"/>
      <c r="O86" s="337"/>
      <c r="P86" s="182"/>
      <c r="Q86" s="182"/>
      <c r="R86" s="182"/>
      <c r="S86" s="282"/>
      <c r="T86" s="182"/>
      <c r="U86" s="182"/>
      <c r="V86" s="182"/>
      <c r="W86" s="182"/>
      <c r="X86" s="182"/>
      <c r="Y86" s="182"/>
      <c r="Z86" s="182"/>
      <c r="AA86" s="182"/>
      <c r="AB86" s="282"/>
      <c r="AC86" s="182"/>
      <c r="AD86" s="182"/>
      <c r="AE86" s="182"/>
      <c r="AF86" s="282"/>
      <c r="AG86" s="282"/>
      <c r="AH86" s="310"/>
      <c r="AI86" s="310"/>
      <c r="AJ86" s="310"/>
      <c r="AK86" s="310"/>
      <c r="AL86" s="282"/>
      <c r="AM86" s="318"/>
      <c r="AN86" s="319"/>
      <c r="AO86" s="320"/>
      <c r="AT86" s="5"/>
      <c r="AU86" s="5"/>
      <c r="AV86" s="5"/>
      <c r="AW86" s="5"/>
      <c r="AX86" s="5"/>
      <c r="AY86" s="5"/>
      <c r="AZ86" s="5"/>
      <c r="BA86" s="5"/>
    </row>
    <row r="87" spans="2:53" ht="12" customHeight="1">
      <c r="B87" s="327"/>
      <c r="C87" s="328" t="s">
        <v>25</v>
      </c>
      <c r="D87" s="328"/>
      <c r="E87" s="328"/>
      <c r="F87" s="232">
        <v>22288</v>
      </c>
      <c r="G87" s="329"/>
      <c r="H87" s="329"/>
      <c r="I87" s="330"/>
      <c r="J87" s="225">
        <v>171284841</v>
      </c>
      <c r="K87" s="333"/>
      <c r="L87" s="333"/>
      <c r="M87" s="333"/>
      <c r="N87" s="333"/>
      <c r="O87" s="334"/>
      <c r="P87" s="182">
        <v>20455</v>
      </c>
      <c r="Q87" s="182"/>
      <c r="R87" s="182"/>
      <c r="S87" s="282"/>
      <c r="T87" s="182">
        <v>155565992</v>
      </c>
      <c r="U87" s="182"/>
      <c r="V87" s="182"/>
      <c r="W87" s="182"/>
      <c r="X87" s="182"/>
      <c r="Y87" s="182"/>
      <c r="Z87" s="182"/>
      <c r="AA87" s="182"/>
      <c r="AB87" s="282"/>
      <c r="AC87" s="182">
        <v>2787</v>
      </c>
      <c r="AD87" s="182"/>
      <c r="AE87" s="182"/>
      <c r="AF87" s="282"/>
      <c r="AG87" s="282"/>
      <c r="AH87" s="182">
        <v>15718849</v>
      </c>
      <c r="AI87" s="310"/>
      <c r="AJ87" s="310"/>
      <c r="AK87" s="310"/>
      <c r="AL87" s="282"/>
      <c r="AM87" s="318">
        <f>ROUND(T87/J87*100,3)</f>
        <v>90.823</v>
      </c>
      <c r="AN87" s="319"/>
      <c r="AO87" s="320"/>
      <c r="AT87" s="5"/>
      <c r="AU87" s="5"/>
      <c r="AV87" s="5"/>
      <c r="AW87" s="5"/>
      <c r="AX87" s="5"/>
      <c r="AY87" s="5"/>
      <c r="AZ87" s="5"/>
      <c r="BA87" s="5"/>
    </row>
    <row r="88" spans="2:53" ht="12" customHeight="1">
      <c r="B88" s="327"/>
      <c r="C88" s="328"/>
      <c r="D88" s="328"/>
      <c r="E88" s="328"/>
      <c r="F88" s="331"/>
      <c r="G88" s="331"/>
      <c r="H88" s="331"/>
      <c r="I88" s="332"/>
      <c r="J88" s="335"/>
      <c r="K88" s="336"/>
      <c r="L88" s="336"/>
      <c r="M88" s="336"/>
      <c r="N88" s="336"/>
      <c r="O88" s="337"/>
      <c r="P88" s="182"/>
      <c r="Q88" s="182"/>
      <c r="R88" s="182"/>
      <c r="S88" s="282"/>
      <c r="T88" s="182"/>
      <c r="U88" s="182"/>
      <c r="V88" s="182"/>
      <c r="W88" s="182"/>
      <c r="X88" s="182"/>
      <c r="Y88" s="182"/>
      <c r="Z88" s="182"/>
      <c r="AA88" s="182"/>
      <c r="AB88" s="282"/>
      <c r="AC88" s="182"/>
      <c r="AD88" s="182"/>
      <c r="AE88" s="182"/>
      <c r="AF88" s="282"/>
      <c r="AG88" s="282"/>
      <c r="AH88" s="310"/>
      <c r="AI88" s="310"/>
      <c r="AJ88" s="310"/>
      <c r="AK88" s="310"/>
      <c r="AL88" s="282"/>
      <c r="AM88" s="318"/>
      <c r="AN88" s="319"/>
      <c r="AO88" s="320"/>
      <c r="AT88" s="5"/>
      <c r="AU88" s="5"/>
      <c r="AV88" s="5"/>
      <c r="AW88" s="5"/>
      <c r="AX88" s="5"/>
      <c r="AY88" s="5"/>
      <c r="AZ88" s="5"/>
      <c r="BA88" s="5"/>
    </row>
    <row r="89" spans="2:53" ht="12" customHeight="1">
      <c r="B89" s="327"/>
      <c r="C89" s="328" t="s">
        <v>59</v>
      </c>
      <c r="D89" s="328"/>
      <c r="E89" s="328"/>
      <c r="F89" s="232">
        <f>SUM(F85:I88)</f>
        <v>81145</v>
      </c>
      <c r="G89" s="329"/>
      <c r="H89" s="329"/>
      <c r="I89" s="330"/>
      <c r="J89" s="225">
        <f>SUM(J85:O88)</f>
        <v>705274695</v>
      </c>
      <c r="K89" s="333"/>
      <c r="L89" s="333"/>
      <c r="M89" s="333"/>
      <c r="N89" s="333"/>
      <c r="O89" s="334"/>
      <c r="P89" s="182">
        <f>SUM(P85:S88)</f>
        <v>79312</v>
      </c>
      <c r="Q89" s="182"/>
      <c r="R89" s="182"/>
      <c r="S89" s="282"/>
      <c r="T89" s="182">
        <f>SUM(T85:AB88)</f>
        <v>689555846</v>
      </c>
      <c r="U89" s="182"/>
      <c r="V89" s="182"/>
      <c r="W89" s="182"/>
      <c r="X89" s="182"/>
      <c r="Y89" s="182"/>
      <c r="Z89" s="182"/>
      <c r="AA89" s="182"/>
      <c r="AB89" s="282"/>
      <c r="AC89" s="182">
        <f>SUM(AC85:AG88)</f>
        <v>2787</v>
      </c>
      <c r="AD89" s="182"/>
      <c r="AE89" s="182"/>
      <c r="AF89" s="282"/>
      <c r="AG89" s="282"/>
      <c r="AH89" s="182">
        <f>SUM(AH85:AL88)</f>
        <v>15718849</v>
      </c>
      <c r="AI89" s="310"/>
      <c r="AJ89" s="310"/>
      <c r="AK89" s="310"/>
      <c r="AL89" s="282"/>
      <c r="AM89" s="318">
        <f>ROUND(T89/J89*100,3)</f>
        <v>97.771</v>
      </c>
      <c r="AN89" s="319"/>
      <c r="AO89" s="320"/>
      <c r="AT89" s="5"/>
      <c r="AU89" s="5"/>
      <c r="AV89" s="5"/>
      <c r="AW89" s="5"/>
      <c r="AX89" s="5"/>
      <c r="AY89" s="5"/>
      <c r="AZ89" s="5"/>
      <c r="BA89" s="5"/>
    </row>
    <row r="90" spans="2:53" ht="12" customHeight="1">
      <c r="B90" s="327"/>
      <c r="C90" s="328"/>
      <c r="D90" s="328"/>
      <c r="E90" s="328"/>
      <c r="F90" s="331"/>
      <c r="G90" s="331"/>
      <c r="H90" s="331"/>
      <c r="I90" s="332"/>
      <c r="J90" s="335"/>
      <c r="K90" s="336"/>
      <c r="L90" s="336"/>
      <c r="M90" s="336"/>
      <c r="N90" s="336"/>
      <c r="O90" s="337"/>
      <c r="P90" s="182"/>
      <c r="Q90" s="182"/>
      <c r="R90" s="182"/>
      <c r="S90" s="282"/>
      <c r="T90" s="182"/>
      <c r="U90" s="182"/>
      <c r="V90" s="182"/>
      <c r="W90" s="182"/>
      <c r="X90" s="182"/>
      <c r="Y90" s="182"/>
      <c r="Z90" s="182"/>
      <c r="AA90" s="182"/>
      <c r="AB90" s="282"/>
      <c r="AC90" s="182"/>
      <c r="AD90" s="182"/>
      <c r="AE90" s="182"/>
      <c r="AF90" s="282"/>
      <c r="AG90" s="282"/>
      <c r="AH90" s="310"/>
      <c r="AI90" s="310"/>
      <c r="AJ90" s="310"/>
      <c r="AK90" s="310"/>
      <c r="AL90" s="282"/>
      <c r="AM90" s="318"/>
      <c r="AN90" s="319"/>
      <c r="AO90" s="320"/>
      <c r="AT90" s="5"/>
      <c r="AU90" s="5"/>
      <c r="AV90" s="5"/>
      <c r="AW90" s="5"/>
      <c r="AX90" s="5"/>
      <c r="AY90" s="5"/>
      <c r="AZ90" s="5"/>
      <c r="BA90" s="5"/>
    </row>
    <row r="91" spans="2:53" ht="12" customHeight="1">
      <c r="B91" s="366" t="s">
        <v>60</v>
      </c>
      <c r="C91" s="328" t="s">
        <v>58</v>
      </c>
      <c r="D91" s="328"/>
      <c r="E91" s="328"/>
      <c r="F91" s="338">
        <f>F55/F61</f>
        <v>1.0336065115238309</v>
      </c>
      <c r="G91" s="339"/>
      <c r="H91" s="339"/>
      <c r="I91" s="340"/>
      <c r="J91" s="351">
        <f>J55/J61</f>
        <v>1.0280794461140061</v>
      </c>
      <c r="K91" s="352"/>
      <c r="L91" s="352"/>
      <c r="M91" s="352"/>
      <c r="N91" s="352"/>
      <c r="O91" s="353"/>
      <c r="P91" s="338">
        <f>P55/P61</f>
        <v>1.0336065115238309</v>
      </c>
      <c r="Q91" s="339"/>
      <c r="R91" s="339"/>
      <c r="S91" s="340"/>
      <c r="T91" s="351">
        <f>T55/T61</f>
        <v>1.0280794461140061</v>
      </c>
      <c r="U91" s="425"/>
      <c r="V91" s="425"/>
      <c r="W91" s="425"/>
      <c r="X91" s="352"/>
      <c r="Y91" s="352"/>
      <c r="Z91" s="352"/>
      <c r="AA91" s="352"/>
      <c r="AB91" s="426"/>
      <c r="AC91" s="412">
        <v>0</v>
      </c>
      <c r="AD91" s="412"/>
      <c r="AE91" s="412"/>
      <c r="AF91" s="414"/>
      <c r="AG91" s="414"/>
      <c r="AH91" s="412">
        <v>0</v>
      </c>
      <c r="AI91" s="413"/>
      <c r="AJ91" s="413"/>
      <c r="AK91" s="413"/>
      <c r="AL91" s="414"/>
      <c r="AM91" s="417">
        <f>ROUND(AM55,2)/ROUND(AM61,2)</f>
        <v>1</v>
      </c>
      <c r="AN91" s="418"/>
      <c r="AO91" s="419"/>
      <c r="AT91" s="5"/>
      <c r="AU91" s="5"/>
      <c r="AV91" s="5"/>
      <c r="AW91" s="5"/>
      <c r="AX91" s="5"/>
      <c r="AY91" s="5"/>
      <c r="AZ91" s="5"/>
      <c r="BA91" s="5"/>
    </row>
    <row r="92" spans="2:41" ht="12" customHeight="1">
      <c r="B92" s="367"/>
      <c r="C92" s="328"/>
      <c r="D92" s="328"/>
      <c r="E92" s="328"/>
      <c r="F92" s="348"/>
      <c r="G92" s="348"/>
      <c r="H92" s="348"/>
      <c r="I92" s="349"/>
      <c r="J92" s="354"/>
      <c r="K92" s="355"/>
      <c r="L92" s="355"/>
      <c r="M92" s="355"/>
      <c r="N92" s="355"/>
      <c r="O92" s="356"/>
      <c r="P92" s="348"/>
      <c r="Q92" s="348"/>
      <c r="R92" s="348"/>
      <c r="S92" s="349"/>
      <c r="T92" s="354"/>
      <c r="U92" s="355"/>
      <c r="V92" s="355"/>
      <c r="W92" s="355"/>
      <c r="X92" s="355"/>
      <c r="Y92" s="355"/>
      <c r="Z92" s="355"/>
      <c r="AA92" s="355"/>
      <c r="AB92" s="427"/>
      <c r="AC92" s="428"/>
      <c r="AD92" s="428"/>
      <c r="AE92" s="428"/>
      <c r="AF92" s="429"/>
      <c r="AG92" s="429"/>
      <c r="AH92" s="413"/>
      <c r="AI92" s="413"/>
      <c r="AJ92" s="413"/>
      <c r="AK92" s="413"/>
      <c r="AL92" s="414"/>
      <c r="AM92" s="417"/>
      <c r="AN92" s="418"/>
      <c r="AO92" s="419"/>
    </row>
    <row r="93" spans="2:41" ht="12" customHeight="1">
      <c r="B93" s="367"/>
      <c r="C93" s="328" t="s">
        <v>25</v>
      </c>
      <c r="D93" s="328"/>
      <c r="E93" s="328"/>
      <c r="F93" s="338">
        <f>F57/F63</f>
        <v>1.026089678923018</v>
      </c>
      <c r="G93" s="339"/>
      <c r="H93" s="339"/>
      <c r="I93" s="340"/>
      <c r="J93" s="351">
        <f>J57/J63</f>
        <v>1.019878775532715</v>
      </c>
      <c r="K93" s="352"/>
      <c r="L93" s="352"/>
      <c r="M93" s="352"/>
      <c r="N93" s="352"/>
      <c r="O93" s="353"/>
      <c r="P93" s="338">
        <f>P57/P63</f>
        <v>1.0264186752704498</v>
      </c>
      <c r="Q93" s="339"/>
      <c r="R93" s="339"/>
      <c r="S93" s="340"/>
      <c r="T93" s="351">
        <f>T57/T63</f>
        <v>1.018876461554463</v>
      </c>
      <c r="U93" s="425"/>
      <c r="V93" s="425"/>
      <c r="W93" s="425"/>
      <c r="X93" s="352"/>
      <c r="Y93" s="352"/>
      <c r="Z93" s="352"/>
      <c r="AA93" s="352"/>
      <c r="AB93" s="426"/>
      <c r="AC93" s="412">
        <f>AC57/AC63</f>
        <v>1.0282517482517481</v>
      </c>
      <c r="AD93" s="412"/>
      <c r="AE93" s="412"/>
      <c r="AF93" s="414"/>
      <c r="AG93" s="414"/>
      <c r="AH93" s="412">
        <f>AH57/AH63</f>
        <v>1.028541711238678</v>
      </c>
      <c r="AI93" s="413"/>
      <c r="AJ93" s="413"/>
      <c r="AK93" s="413"/>
      <c r="AL93" s="414"/>
      <c r="AM93" s="417">
        <f>ROUND(AM57,2)/ROUND(AM63,2)</f>
        <v>0.9989958719178847</v>
      </c>
      <c r="AN93" s="418"/>
      <c r="AO93" s="419"/>
    </row>
    <row r="94" spans="2:41" ht="12" customHeight="1">
      <c r="B94" s="367"/>
      <c r="C94" s="328"/>
      <c r="D94" s="328"/>
      <c r="E94" s="328"/>
      <c r="F94" s="348"/>
      <c r="G94" s="348"/>
      <c r="H94" s="348"/>
      <c r="I94" s="349"/>
      <c r="J94" s="354"/>
      <c r="K94" s="355"/>
      <c r="L94" s="355"/>
      <c r="M94" s="355"/>
      <c r="N94" s="355"/>
      <c r="O94" s="356"/>
      <c r="P94" s="348"/>
      <c r="Q94" s="348"/>
      <c r="R94" s="348"/>
      <c r="S94" s="349"/>
      <c r="T94" s="354"/>
      <c r="U94" s="355"/>
      <c r="V94" s="355"/>
      <c r="W94" s="355"/>
      <c r="X94" s="355"/>
      <c r="Y94" s="355"/>
      <c r="Z94" s="355"/>
      <c r="AA94" s="355"/>
      <c r="AB94" s="427"/>
      <c r="AC94" s="412"/>
      <c r="AD94" s="412"/>
      <c r="AE94" s="412"/>
      <c r="AF94" s="414"/>
      <c r="AG94" s="414"/>
      <c r="AH94" s="413"/>
      <c r="AI94" s="413"/>
      <c r="AJ94" s="413"/>
      <c r="AK94" s="413"/>
      <c r="AL94" s="414"/>
      <c r="AM94" s="417"/>
      <c r="AN94" s="418"/>
      <c r="AO94" s="419"/>
    </row>
    <row r="95" spans="2:41" ht="12" customHeight="1">
      <c r="B95" s="367"/>
      <c r="C95" s="328" t="s">
        <v>59</v>
      </c>
      <c r="D95" s="328"/>
      <c r="E95" s="328"/>
      <c r="F95" s="338">
        <f>F59/F65</f>
        <v>1.0314510578448095</v>
      </c>
      <c r="G95" s="339"/>
      <c r="H95" s="339"/>
      <c r="I95" s="340"/>
      <c r="J95" s="351">
        <f>J59/J65</f>
        <v>1.026209907736565</v>
      </c>
      <c r="K95" s="352"/>
      <c r="L95" s="352"/>
      <c r="M95" s="352"/>
      <c r="N95" s="352"/>
      <c r="O95" s="353"/>
      <c r="P95" s="338">
        <f>P59/P65</f>
        <v>1.0316712485564492</v>
      </c>
      <c r="Q95" s="339"/>
      <c r="R95" s="339"/>
      <c r="S95" s="340"/>
      <c r="T95" s="351">
        <f>T59/T65</f>
        <v>1.026153445460266</v>
      </c>
      <c r="U95" s="425"/>
      <c r="V95" s="425"/>
      <c r="W95" s="425"/>
      <c r="X95" s="352"/>
      <c r="Y95" s="352"/>
      <c r="Z95" s="352"/>
      <c r="AA95" s="352"/>
      <c r="AB95" s="426"/>
      <c r="AC95" s="434">
        <f>AC59/AC65</f>
        <v>1.0282517482517481</v>
      </c>
      <c r="AD95" s="434"/>
      <c r="AE95" s="434"/>
      <c r="AF95" s="435"/>
      <c r="AG95" s="435"/>
      <c r="AH95" s="412">
        <f>AH59/AH65</f>
        <v>1.028541711238678</v>
      </c>
      <c r="AI95" s="413"/>
      <c r="AJ95" s="413"/>
      <c r="AK95" s="413"/>
      <c r="AL95" s="414"/>
      <c r="AM95" s="417">
        <f>ROUND(AM59,2)/ROUND(AM65,2)</f>
        <v>0.9998975829578042</v>
      </c>
      <c r="AN95" s="418"/>
      <c r="AO95" s="419"/>
    </row>
    <row r="96" spans="2:41" ht="12" customHeight="1" thickBot="1">
      <c r="B96" s="368"/>
      <c r="C96" s="350"/>
      <c r="D96" s="350"/>
      <c r="E96" s="350"/>
      <c r="F96" s="341"/>
      <c r="G96" s="341"/>
      <c r="H96" s="341"/>
      <c r="I96" s="342"/>
      <c r="J96" s="430"/>
      <c r="K96" s="431"/>
      <c r="L96" s="431"/>
      <c r="M96" s="431"/>
      <c r="N96" s="431"/>
      <c r="O96" s="432"/>
      <c r="P96" s="341"/>
      <c r="Q96" s="341"/>
      <c r="R96" s="341"/>
      <c r="S96" s="342"/>
      <c r="T96" s="430"/>
      <c r="U96" s="431"/>
      <c r="V96" s="431"/>
      <c r="W96" s="431"/>
      <c r="X96" s="431"/>
      <c r="Y96" s="431"/>
      <c r="Z96" s="431"/>
      <c r="AA96" s="431"/>
      <c r="AB96" s="433"/>
      <c r="AC96" s="436"/>
      <c r="AD96" s="436"/>
      <c r="AE96" s="436"/>
      <c r="AF96" s="416"/>
      <c r="AG96" s="416"/>
      <c r="AH96" s="415"/>
      <c r="AI96" s="415"/>
      <c r="AJ96" s="415"/>
      <c r="AK96" s="415"/>
      <c r="AL96" s="416"/>
      <c r="AM96" s="420"/>
      <c r="AN96" s="421"/>
      <c r="AO96" s="422"/>
    </row>
    <row r="97" spans="2:41" ht="15" customHeight="1">
      <c r="B97" s="29" t="s">
        <v>98</v>
      </c>
      <c r="C97" s="95" t="s">
        <v>65</v>
      </c>
      <c r="D97" s="181"/>
      <c r="E97" s="181"/>
      <c r="F97" s="181"/>
      <c r="G97" s="181"/>
      <c r="H97" s="181"/>
      <c r="I97" s="181"/>
      <c r="J97" s="181"/>
      <c r="K97" s="181"/>
      <c r="L97" s="181"/>
      <c r="M97" s="181"/>
      <c r="N97" s="181"/>
      <c r="O97" s="181"/>
      <c r="P97" s="181"/>
      <c r="Q97" s="181"/>
      <c r="R97" s="181"/>
      <c r="S97" s="181"/>
      <c r="T97" s="181"/>
      <c r="U97" s="181"/>
      <c r="V97" s="181"/>
      <c r="W97" s="181"/>
      <c r="X97" s="181"/>
      <c r="Y97" s="181"/>
      <c r="Z97" s="181"/>
      <c r="AA97" s="181"/>
      <c r="AB97" s="70"/>
      <c r="AC97" s="2"/>
      <c r="AD97" s="2"/>
      <c r="AE97" s="2"/>
      <c r="AF97" s="70"/>
      <c r="AG97" s="70"/>
      <c r="AH97" s="71"/>
      <c r="AI97" s="71"/>
      <c r="AJ97" s="71"/>
      <c r="AK97" s="71"/>
      <c r="AL97" s="70"/>
      <c r="AM97" s="31"/>
      <c r="AN97" s="31"/>
      <c r="AO97" s="31"/>
    </row>
    <row r="98" spans="2:31" s="25" customFormat="1" ht="16.5" customHeight="1">
      <c r="B98" s="21"/>
      <c r="C98" s="11"/>
      <c r="D98" s="11"/>
      <c r="E98" s="11"/>
      <c r="F98" s="11"/>
      <c r="G98" s="11"/>
      <c r="H98" s="11"/>
      <c r="I98" s="26"/>
      <c r="J98" s="26"/>
      <c r="K98" s="26"/>
      <c r="L98" s="26"/>
      <c r="M98" s="26"/>
      <c r="N98" s="26"/>
      <c r="O98" s="11"/>
      <c r="P98" s="26"/>
      <c r="Q98" s="26"/>
      <c r="R98" s="26"/>
      <c r="S98" s="26"/>
      <c r="T98" s="26"/>
      <c r="U98" s="26"/>
      <c r="V98" s="26"/>
      <c r="W98" s="26"/>
      <c r="X98" s="11"/>
      <c r="Y98" s="11"/>
      <c r="Z98" s="11"/>
      <c r="AA98" s="26"/>
      <c r="AB98" s="26"/>
      <c r="AC98" s="26"/>
      <c r="AD98" s="26"/>
      <c r="AE98" s="26"/>
    </row>
    <row r="99" spans="2:33" s="25" customFormat="1" ht="16.5" customHeight="1" thickBot="1">
      <c r="B99" s="169" t="s">
        <v>27</v>
      </c>
      <c r="C99" s="169"/>
      <c r="D99" s="169"/>
      <c r="E99" s="169"/>
      <c r="F99" s="169"/>
      <c r="G99" s="11"/>
      <c r="H99" s="11"/>
      <c r="I99" s="26"/>
      <c r="J99" s="26"/>
      <c r="K99" s="26"/>
      <c r="L99" s="26"/>
      <c r="M99" s="26"/>
      <c r="N99" s="26"/>
      <c r="O99" s="11"/>
      <c r="P99" s="26"/>
      <c r="Q99" s="26"/>
      <c r="R99" s="26"/>
      <c r="S99" s="26"/>
      <c r="T99" s="26"/>
      <c r="U99" s="26"/>
      <c r="V99" s="26"/>
      <c r="W99" s="26"/>
      <c r="X99" s="11"/>
      <c r="Y99" s="11"/>
      <c r="Z99" s="11"/>
      <c r="AA99" s="26"/>
      <c r="AB99" s="26"/>
      <c r="AC99" s="26"/>
      <c r="AD99" s="26"/>
      <c r="AE99" s="26"/>
      <c r="AG99" s="27" t="s">
        <v>61</v>
      </c>
    </row>
    <row r="100" spans="2:41" ht="16.5" customHeight="1">
      <c r="B100" s="141"/>
      <c r="C100" s="142"/>
      <c r="D100" s="142"/>
      <c r="E100" s="143"/>
      <c r="F100" s="134" t="s">
        <v>20</v>
      </c>
      <c r="G100" s="274"/>
      <c r="H100" s="274"/>
      <c r="I100" s="274"/>
      <c r="J100" s="274"/>
      <c r="K100" s="274"/>
      <c r="L100" s="274"/>
      <c r="M100" s="275"/>
      <c r="N100" s="134" t="s">
        <v>21</v>
      </c>
      <c r="O100" s="274"/>
      <c r="P100" s="274"/>
      <c r="Q100" s="274"/>
      <c r="R100" s="274"/>
      <c r="S100" s="274"/>
      <c r="T100" s="274"/>
      <c r="U100" s="274"/>
      <c r="V100" s="274"/>
      <c r="W100" s="274"/>
      <c r="X100" s="275"/>
      <c r="Y100" s="134" t="s">
        <v>86</v>
      </c>
      <c r="Z100" s="274"/>
      <c r="AA100" s="274"/>
      <c r="AB100" s="274"/>
      <c r="AC100" s="274"/>
      <c r="AD100" s="274"/>
      <c r="AE100" s="274"/>
      <c r="AF100" s="275"/>
      <c r="AG100" s="134" t="s">
        <v>87</v>
      </c>
      <c r="AH100" s="274"/>
      <c r="AI100" s="274"/>
      <c r="AJ100" s="274"/>
      <c r="AK100" s="274"/>
      <c r="AL100" s="274"/>
      <c r="AM100" s="275"/>
      <c r="AN100" s="136" t="s">
        <v>23</v>
      </c>
      <c r="AO100" s="276"/>
    </row>
    <row r="101" spans="2:41" ht="16.5" customHeight="1">
      <c r="B101" s="144"/>
      <c r="C101" s="145"/>
      <c r="D101" s="145"/>
      <c r="E101" s="146"/>
      <c r="F101" s="268" t="s">
        <v>24</v>
      </c>
      <c r="G101" s="269"/>
      <c r="H101" s="270"/>
      <c r="I101" s="268" t="s">
        <v>63</v>
      </c>
      <c r="J101" s="269"/>
      <c r="K101" s="269"/>
      <c r="L101" s="269"/>
      <c r="M101" s="270"/>
      <c r="N101" s="268" t="s">
        <v>24</v>
      </c>
      <c r="O101" s="269"/>
      <c r="P101" s="270"/>
      <c r="Q101" s="268" t="s">
        <v>63</v>
      </c>
      <c r="R101" s="269"/>
      <c r="S101" s="269"/>
      <c r="T101" s="269"/>
      <c r="U101" s="269"/>
      <c r="V101" s="269"/>
      <c r="W101" s="269"/>
      <c r="X101" s="270"/>
      <c r="Y101" s="268" t="s">
        <v>24</v>
      </c>
      <c r="Z101" s="269"/>
      <c r="AA101" s="270"/>
      <c r="AB101" s="268" t="s">
        <v>62</v>
      </c>
      <c r="AC101" s="269"/>
      <c r="AD101" s="269"/>
      <c r="AE101" s="269"/>
      <c r="AF101" s="270"/>
      <c r="AG101" s="268" t="s">
        <v>24</v>
      </c>
      <c r="AH101" s="269"/>
      <c r="AI101" s="270"/>
      <c r="AJ101" s="268" t="s">
        <v>88</v>
      </c>
      <c r="AK101" s="269"/>
      <c r="AL101" s="269"/>
      <c r="AM101" s="270"/>
      <c r="AN101" s="106"/>
      <c r="AO101" s="277"/>
    </row>
    <row r="102" spans="2:41" ht="16.5" customHeight="1" thickBot="1">
      <c r="B102" s="147"/>
      <c r="C102" s="148"/>
      <c r="D102" s="148"/>
      <c r="E102" s="149"/>
      <c r="F102" s="271"/>
      <c r="G102" s="272"/>
      <c r="H102" s="273"/>
      <c r="I102" s="271"/>
      <c r="J102" s="272"/>
      <c r="K102" s="272"/>
      <c r="L102" s="272"/>
      <c r="M102" s="273"/>
      <c r="N102" s="271"/>
      <c r="O102" s="272"/>
      <c r="P102" s="273"/>
      <c r="Q102" s="271"/>
      <c r="R102" s="272"/>
      <c r="S102" s="272"/>
      <c r="T102" s="272"/>
      <c r="U102" s="272"/>
      <c r="V102" s="272"/>
      <c r="W102" s="272"/>
      <c r="X102" s="273"/>
      <c r="Y102" s="271"/>
      <c r="Z102" s="272"/>
      <c r="AA102" s="273"/>
      <c r="AB102" s="271"/>
      <c r="AC102" s="272"/>
      <c r="AD102" s="272"/>
      <c r="AE102" s="272"/>
      <c r="AF102" s="273"/>
      <c r="AG102" s="271"/>
      <c r="AH102" s="272"/>
      <c r="AI102" s="273"/>
      <c r="AJ102" s="271"/>
      <c r="AK102" s="272"/>
      <c r="AL102" s="272"/>
      <c r="AM102" s="273"/>
      <c r="AN102" s="278"/>
      <c r="AO102" s="279"/>
    </row>
    <row r="103" spans="2:41" ht="18" customHeight="1">
      <c r="B103" s="259" t="s">
        <v>125</v>
      </c>
      <c r="C103" s="194" t="s">
        <v>25</v>
      </c>
      <c r="D103" s="195"/>
      <c r="E103" s="196"/>
      <c r="F103" s="231">
        <v>4459</v>
      </c>
      <c r="G103" s="232"/>
      <c r="H103" s="233"/>
      <c r="I103" s="219">
        <v>161731447</v>
      </c>
      <c r="J103" s="220"/>
      <c r="K103" s="220"/>
      <c r="L103" s="220"/>
      <c r="M103" s="221"/>
      <c r="N103" s="219">
        <v>1381</v>
      </c>
      <c r="O103" s="220"/>
      <c r="P103" s="221"/>
      <c r="Q103" s="219">
        <v>22856173</v>
      </c>
      <c r="R103" s="220"/>
      <c r="S103" s="220"/>
      <c r="T103" s="220"/>
      <c r="U103" s="220"/>
      <c r="V103" s="220"/>
      <c r="W103" s="220"/>
      <c r="X103" s="221"/>
      <c r="Y103" s="219">
        <v>2369</v>
      </c>
      <c r="Z103" s="220"/>
      <c r="AA103" s="221"/>
      <c r="AB103" s="225">
        <v>59197711</v>
      </c>
      <c r="AC103" s="226"/>
      <c r="AD103" s="226"/>
      <c r="AE103" s="226"/>
      <c r="AF103" s="227"/>
      <c r="AG103" s="219">
        <v>2882</v>
      </c>
      <c r="AH103" s="220"/>
      <c r="AI103" s="221"/>
      <c r="AJ103" s="200">
        <v>79677563</v>
      </c>
      <c r="AK103" s="201"/>
      <c r="AL103" s="201"/>
      <c r="AM103" s="202"/>
      <c r="AN103" s="206">
        <f>ROUND(Q103/I103*100,2)</f>
        <v>14.13</v>
      </c>
      <c r="AO103" s="207"/>
    </row>
    <row r="104" spans="2:43" ht="18" customHeight="1">
      <c r="B104" s="260"/>
      <c r="C104" s="216"/>
      <c r="D104" s="217"/>
      <c r="E104" s="218"/>
      <c r="F104" s="265"/>
      <c r="G104" s="266"/>
      <c r="H104" s="267"/>
      <c r="I104" s="246"/>
      <c r="J104" s="247"/>
      <c r="K104" s="247"/>
      <c r="L104" s="247"/>
      <c r="M104" s="248"/>
      <c r="N104" s="246"/>
      <c r="O104" s="247"/>
      <c r="P104" s="248"/>
      <c r="Q104" s="246"/>
      <c r="R104" s="247"/>
      <c r="S104" s="247"/>
      <c r="T104" s="247"/>
      <c r="U104" s="247"/>
      <c r="V104" s="247"/>
      <c r="W104" s="247"/>
      <c r="X104" s="248"/>
      <c r="Y104" s="246"/>
      <c r="Z104" s="247"/>
      <c r="AA104" s="248"/>
      <c r="AB104" s="240"/>
      <c r="AC104" s="241"/>
      <c r="AD104" s="241"/>
      <c r="AE104" s="241"/>
      <c r="AF104" s="242"/>
      <c r="AG104" s="246"/>
      <c r="AH104" s="247"/>
      <c r="AI104" s="248"/>
      <c r="AJ104" s="252"/>
      <c r="AK104" s="253"/>
      <c r="AL104" s="253"/>
      <c r="AM104" s="254"/>
      <c r="AN104" s="257"/>
      <c r="AO104" s="258"/>
      <c r="AQ104" s="3">
        <v>3</v>
      </c>
    </row>
    <row r="105" spans="2:41" ht="18" customHeight="1">
      <c r="B105" s="260"/>
      <c r="C105" s="194" t="s">
        <v>59</v>
      </c>
      <c r="D105" s="195"/>
      <c r="E105" s="196"/>
      <c r="F105" s="231">
        <f>F103</f>
        <v>4459</v>
      </c>
      <c r="G105" s="232"/>
      <c r="H105" s="233"/>
      <c r="I105" s="219">
        <f>I103</f>
        <v>161731447</v>
      </c>
      <c r="J105" s="220"/>
      <c r="K105" s="220"/>
      <c r="L105" s="220"/>
      <c r="M105" s="221"/>
      <c r="N105" s="219">
        <f>N103</f>
        <v>1381</v>
      </c>
      <c r="O105" s="220"/>
      <c r="P105" s="221"/>
      <c r="Q105" s="219">
        <f>Q103</f>
        <v>22856173</v>
      </c>
      <c r="R105" s="220"/>
      <c r="S105" s="220"/>
      <c r="T105" s="220"/>
      <c r="U105" s="220"/>
      <c r="V105" s="220"/>
      <c r="W105" s="220"/>
      <c r="X105" s="221"/>
      <c r="Y105" s="219">
        <f>Y103</f>
        <v>2369</v>
      </c>
      <c r="Z105" s="220"/>
      <c r="AA105" s="221"/>
      <c r="AB105" s="225">
        <f>AB103</f>
        <v>59197711</v>
      </c>
      <c r="AC105" s="226"/>
      <c r="AD105" s="226"/>
      <c r="AE105" s="226"/>
      <c r="AF105" s="227"/>
      <c r="AG105" s="219">
        <f>AG103</f>
        <v>2882</v>
      </c>
      <c r="AH105" s="220"/>
      <c r="AI105" s="221"/>
      <c r="AJ105" s="200">
        <f>AJ103</f>
        <v>79677563</v>
      </c>
      <c r="AK105" s="201"/>
      <c r="AL105" s="201"/>
      <c r="AM105" s="202"/>
      <c r="AN105" s="206">
        <f>ROUND(Q105/I105*100,2)</f>
        <v>14.13</v>
      </c>
      <c r="AO105" s="207"/>
    </row>
    <row r="106" spans="2:41" ht="18" customHeight="1" thickBot="1">
      <c r="B106" s="261"/>
      <c r="C106" s="197"/>
      <c r="D106" s="198"/>
      <c r="E106" s="199"/>
      <c r="F106" s="234"/>
      <c r="G106" s="235"/>
      <c r="H106" s="236"/>
      <c r="I106" s="222"/>
      <c r="J106" s="223"/>
      <c r="K106" s="223"/>
      <c r="L106" s="223"/>
      <c r="M106" s="224"/>
      <c r="N106" s="222"/>
      <c r="O106" s="223"/>
      <c r="P106" s="224"/>
      <c r="Q106" s="222"/>
      <c r="R106" s="223"/>
      <c r="S106" s="223"/>
      <c r="T106" s="223"/>
      <c r="U106" s="223"/>
      <c r="V106" s="223"/>
      <c r="W106" s="223"/>
      <c r="X106" s="224"/>
      <c r="Y106" s="222"/>
      <c r="Z106" s="223"/>
      <c r="AA106" s="224"/>
      <c r="AB106" s="228"/>
      <c r="AC106" s="229"/>
      <c r="AD106" s="229"/>
      <c r="AE106" s="229"/>
      <c r="AF106" s="230"/>
      <c r="AG106" s="222"/>
      <c r="AH106" s="223"/>
      <c r="AI106" s="224"/>
      <c r="AJ106" s="203"/>
      <c r="AK106" s="204"/>
      <c r="AL106" s="204"/>
      <c r="AM106" s="205"/>
      <c r="AN106" s="208"/>
      <c r="AO106" s="209"/>
    </row>
    <row r="107" spans="2:41" ht="18" customHeight="1">
      <c r="B107" s="259" t="s">
        <v>116</v>
      </c>
      <c r="C107" s="213" t="s">
        <v>25</v>
      </c>
      <c r="D107" s="214"/>
      <c r="E107" s="215"/>
      <c r="F107" s="262">
        <v>4322</v>
      </c>
      <c r="G107" s="263"/>
      <c r="H107" s="264"/>
      <c r="I107" s="243">
        <v>145113671</v>
      </c>
      <c r="J107" s="244"/>
      <c r="K107" s="244"/>
      <c r="L107" s="244"/>
      <c r="M107" s="245"/>
      <c r="N107" s="243">
        <v>1421</v>
      </c>
      <c r="O107" s="244"/>
      <c r="P107" s="245"/>
      <c r="Q107" s="243">
        <v>22216926</v>
      </c>
      <c r="R107" s="244"/>
      <c r="S107" s="244"/>
      <c r="T107" s="244"/>
      <c r="U107" s="244"/>
      <c r="V107" s="244"/>
      <c r="W107" s="244"/>
      <c r="X107" s="245"/>
      <c r="Y107" s="243">
        <v>2131</v>
      </c>
      <c r="Z107" s="244"/>
      <c r="AA107" s="245"/>
      <c r="AB107" s="237">
        <v>46716495</v>
      </c>
      <c r="AC107" s="238"/>
      <c r="AD107" s="238"/>
      <c r="AE107" s="238"/>
      <c r="AF107" s="239"/>
      <c r="AG107" s="243">
        <v>2812</v>
      </c>
      <c r="AH107" s="244"/>
      <c r="AI107" s="245"/>
      <c r="AJ107" s="249">
        <v>76180250</v>
      </c>
      <c r="AK107" s="250"/>
      <c r="AL107" s="250"/>
      <c r="AM107" s="251"/>
      <c r="AN107" s="255">
        <f>ROUND(Q107/I107*100,2)</f>
        <v>15.31</v>
      </c>
      <c r="AO107" s="256"/>
    </row>
    <row r="108" spans="2:41" ht="18" customHeight="1">
      <c r="B108" s="260"/>
      <c r="C108" s="216"/>
      <c r="D108" s="217"/>
      <c r="E108" s="218"/>
      <c r="F108" s="265"/>
      <c r="G108" s="266"/>
      <c r="H108" s="267"/>
      <c r="I108" s="246"/>
      <c r="J108" s="247"/>
      <c r="K108" s="247"/>
      <c r="L108" s="247"/>
      <c r="M108" s="248"/>
      <c r="N108" s="246"/>
      <c r="O108" s="247"/>
      <c r="P108" s="248"/>
      <c r="Q108" s="246"/>
      <c r="R108" s="247"/>
      <c r="S108" s="247"/>
      <c r="T108" s="247"/>
      <c r="U108" s="247"/>
      <c r="V108" s="247"/>
      <c r="W108" s="247"/>
      <c r="X108" s="248"/>
      <c r="Y108" s="246"/>
      <c r="Z108" s="247"/>
      <c r="AA108" s="248"/>
      <c r="AB108" s="240"/>
      <c r="AC108" s="241"/>
      <c r="AD108" s="241"/>
      <c r="AE108" s="241"/>
      <c r="AF108" s="242"/>
      <c r="AG108" s="246"/>
      <c r="AH108" s="247"/>
      <c r="AI108" s="248"/>
      <c r="AJ108" s="252"/>
      <c r="AK108" s="253"/>
      <c r="AL108" s="253"/>
      <c r="AM108" s="254"/>
      <c r="AN108" s="257"/>
      <c r="AO108" s="258"/>
    </row>
    <row r="109" spans="2:41" ht="18" customHeight="1">
      <c r="B109" s="260"/>
      <c r="C109" s="194" t="s">
        <v>59</v>
      </c>
      <c r="D109" s="195"/>
      <c r="E109" s="196"/>
      <c r="F109" s="231">
        <f>F107</f>
        <v>4322</v>
      </c>
      <c r="G109" s="232"/>
      <c r="H109" s="233"/>
      <c r="I109" s="219">
        <f>I107</f>
        <v>145113671</v>
      </c>
      <c r="J109" s="220"/>
      <c r="K109" s="220"/>
      <c r="L109" s="220"/>
      <c r="M109" s="221"/>
      <c r="N109" s="219">
        <f>N107</f>
        <v>1421</v>
      </c>
      <c r="O109" s="220"/>
      <c r="P109" s="221"/>
      <c r="Q109" s="219">
        <f>Q107</f>
        <v>22216926</v>
      </c>
      <c r="R109" s="220"/>
      <c r="S109" s="220"/>
      <c r="T109" s="220"/>
      <c r="U109" s="220"/>
      <c r="V109" s="220"/>
      <c r="W109" s="220"/>
      <c r="X109" s="221"/>
      <c r="Y109" s="219">
        <f>Y107</f>
        <v>2131</v>
      </c>
      <c r="Z109" s="220"/>
      <c r="AA109" s="221"/>
      <c r="AB109" s="225">
        <f>AB107</f>
        <v>46716495</v>
      </c>
      <c r="AC109" s="226"/>
      <c r="AD109" s="226"/>
      <c r="AE109" s="226"/>
      <c r="AF109" s="227"/>
      <c r="AG109" s="219">
        <f>AG107</f>
        <v>2812</v>
      </c>
      <c r="AH109" s="220"/>
      <c r="AI109" s="221"/>
      <c r="AJ109" s="200">
        <f>AJ107</f>
        <v>76180250</v>
      </c>
      <c r="AK109" s="201"/>
      <c r="AL109" s="201"/>
      <c r="AM109" s="202"/>
      <c r="AN109" s="206">
        <f>ROUND(Q109/I109*100,2)</f>
        <v>15.31</v>
      </c>
      <c r="AO109" s="207"/>
    </row>
    <row r="110" spans="2:41" ht="18" customHeight="1" thickBot="1">
      <c r="B110" s="261"/>
      <c r="C110" s="197"/>
      <c r="D110" s="198"/>
      <c r="E110" s="199"/>
      <c r="F110" s="234"/>
      <c r="G110" s="235"/>
      <c r="H110" s="236"/>
      <c r="I110" s="222"/>
      <c r="J110" s="223"/>
      <c r="K110" s="223"/>
      <c r="L110" s="223"/>
      <c r="M110" s="224"/>
      <c r="N110" s="222"/>
      <c r="O110" s="223"/>
      <c r="P110" s="224"/>
      <c r="Q110" s="222"/>
      <c r="R110" s="223"/>
      <c r="S110" s="223"/>
      <c r="T110" s="223"/>
      <c r="U110" s="223"/>
      <c r="V110" s="223"/>
      <c r="W110" s="223"/>
      <c r="X110" s="224"/>
      <c r="Y110" s="222"/>
      <c r="Z110" s="223"/>
      <c r="AA110" s="224"/>
      <c r="AB110" s="228"/>
      <c r="AC110" s="229"/>
      <c r="AD110" s="229"/>
      <c r="AE110" s="229"/>
      <c r="AF110" s="230"/>
      <c r="AG110" s="222"/>
      <c r="AH110" s="223"/>
      <c r="AI110" s="224"/>
      <c r="AJ110" s="203"/>
      <c r="AK110" s="204"/>
      <c r="AL110" s="204"/>
      <c r="AM110" s="205"/>
      <c r="AN110" s="208"/>
      <c r="AO110" s="209"/>
    </row>
    <row r="111" spans="2:41" ht="16.5" customHeight="1">
      <c r="B111" s="259" t="s">
        <v>117</v>
      </c>
      <c r="C111" s="213" t="s">
        <v>25</v>
      </c>
      <c r="D111" s="214"/>
      <c r="E111" s="215"/>
      <c r="F111" s="262">
        <v>4083</v>
      </c>
      <c r="G111" s="263"/>
      <c r="H111" s="264"/>
      <c r="I111" s="243">
        <v>105953699</v>
      </c>
      <c r="J111" s="244"/>
      <c r="K111" s="244"/>
      <c r="L111" s="244"/>
      <c r="M111" s="245"/>
      <c r="N111" s="243">
        <v>1331</v>
      </c>
      <c r="O111" s="244"/>
      <c r="P111" s="245"/>
      <c r="Q111" s="243">
        <v>16641254</v>
      </c>
      <c r="R111" s="244"/>
      <c r="S111" s="244"/>
      <c r="T111" s="244"/>
      <c r="U111" s="244"/>
      <c r="V111" s="244"/>
      <c r="W111" s="244"/>
      <c r="X111" s="245"/>
      <c r="Y111" s="243">
        <v>1945</v>
      </c>
      <c r="Z111" s="244"/>
      <c r="AA111" s="245"/>
      <c r="AB111" s="237">
        <v>28603812</v>
      </c>
      <c r="AC111" s="238"/>
      <c r="AD111" s="238"/>
      <c r="AE111" s="238"/>
      <c r="AF111" s="239"/>
      <c r="AG111" s="243">
        <v>2610</v>
      </c>
      <c r="AH111" s="244"/>
      <c r="AI111" s="245"/>
      <c r="AJ111" s="249">
        <v>60708633</v>
      </c>
      <c r="AK111" s="250"/>
      <c r="AL111" s="250"/>
      <c r="AM111" s="251"/>
      <c r="AN111" s="255">
        <f>ROUND(Q111/I111*100,2)</f>
        <v>15.71</v>
      </c>
      <c r="AO111" s="256"/>
    </row>
    <row r="112" spans="2:41" ht="16.5" customHeight="1">
      <c r="B112" s="260"/>
      <c r="C112" s="216"/>
      <c r="D112" s="217"/>
      <c r="E112" s="218"/>
      <c r="F112" s="265"/>
      <c r="G112" s="266"/>
      <c r="H112" s="267"/>
      <c r="I112" s="246"/>
      <c r="J112" s="247"/>
      <c r="K112" s="247"/>
      <c r="L112" s="247"/>
      <c r="M112" s="248"/>
      <c r="N112" s="246"/>
      <c r="O112" s="247"/>
      <c r="P112" s="248"/>
      <c r="Q112" s="246"/>
      <c r="R112" s="247"/>
      <c r="S112" s="247"/>
      <c r="T112" s="247"/>
      <c r="U112" s="247"/>
      <c r="V112" s="247"/>
      <c r="W112" s="247"/>
      <c r="X112" s="248"/>
      <c r="Y112" s="246"/>
      <c r="Z112" s="247"/>
      <c r="AA112" s="248"/>
      <c r="AB112" s="240"/>
      <c r="AC112" s="241"/>
      <c r="AD112" s="241"/>
      <c r="AE112" s="241"/>
      <c r="AF112" s="242"/>
      <c r="AG112" s="246"/>
      <c r="AH112" s="247"/>
      <c r="AI112" s="248"/>
      <c r="AJ112" s="252"/>
      <c r="AK112" s="253"/>
      <c r="AL112" s="253"/>
      <c r="AM112" s="254"/>
      <c r="AN112" s="257"/>
      <c r="AO112" s="258"/>
    </row>
    <row r="113" spans="2:41" ht="16.5" customHeight="1">
      <c r="B113" s="260"/>
      <c r="C113" s="194" t="s">
        <v>59</v>
      </c>
      <c r="D113" s="195"/>
      <c r="E113" s="196"/>
      <c r="F113" s="231">
        <f>F111</f>
        <v>4083</v>
      </c>
      <c r="G113" s="232"/>
      <c r="H113" s="233"/>
      <c r="I113" s="219">
        <f>I111</f>
        <v>105953699</v>
      </c>
      <c r="J113" s="220"/>
      <c r="K113" s="220"/>
      <c r="L113" s="220"/>
      <c r="M113" s="221"/>
      <c r="N113" s="219">
        <f>N111</f>
        <v>1331</v>
      </c>
      <c r="O113" s="220"/>
      <c r="P113" s="221"/>
      <c r="Q113" s="219">
        <f>Q111</f>
        <v>16641254</v>
      </c>
      <c r="R113" s="220"/>
      <c r="S113" s="220"/>
      <c r="T113" s="220"/>
      <c r="U113" s="220"/>
      <c r="V113" s="220"/>
      <c r="W113" s="220"/>
      <c r="X113" s="221"/>
      <c r="Y113" s="219">
        <f>Y111</f>
        <v>1945</v>
      </c>
      <c r="Z113" s="220"/>
      <c r="AA113" s="221"/>
      <c r="AB113" s="225">
        <f>AB111</f>
        <v>28603812</v>
      </c>
      <c r="AC113" s="226"/>
      <c r="AD113" s="226"/>
      <c r="AE113" s="226"/>
      <c r="AF113" s="227"/>
      <c r="AG113" s="219">
        <f>AG111</f>
        <v>2610</v>
      </c>
      <c r="AH113" s="220"/>
      <c r="AI113" s="221"/>
      <c r="AJ113" s="200">
        <f>AJ111</f>
        <v>60708633</v>
      </c>
      <c r="AK113" s="201"/>
      <c r="AL113" s="201"/>
      <c r="AM113" s="202"/>
      <c r="AN113" s="206">
        <f>ROUND(Q113/I113*100,2)</f>
        <v>15.71</v>
      </c>
      <c r="AO113" s="207"/>
    </row>
    <row r="114" spans="2:41" ht="16.5" customHeight="1" thickBot="1">
      <c r="B114" s="261"/>
      <c r="C114" s="197"/>
      <c r="D114" s="198"/>
      <c r="E114" s="199"/>
      <c r="F114" s="234"/>
      <c r="G114" s="235"/>
      <c r="H114" s="236"/>
      <c r="I114" s="222"/>
      <c r="J114" s="223"/>
      <c r="K114" s="223"/>
      <c r="L114" s="223"/>
      <c r="M114" s="224"/>
      <c r="N114" s="222"/>
      <c r="O114" s="223"/>
      <c r="P114" s="224"/>
      <c r="Q114" s="222"/>
      <c r="R114" s="223"/>
      <c r="S114" s="223"/>
      <c r="T114" s="223"/>
      <c r="U114" s="223"/>
      <c r="V114" s="223"/>
      <c r="W114" s="223"/>
      <c r="X114" s="224"/>
      <c r="Y114" s="222"/>
      <c r="Z114" s="223"/>
      <c r="AA114" s="224"/>
      <c r="AB114" s="228"/>
      <c r="AC114" s="229"/>
      <c r="AD114" s="229"/>
      <c r="AE114" s="229"/>
      <c r="AF114" s="230"/>
      <c r="AG114" s="222"/>
      <c r="AH114" s="223"/>
      <c r="AI114" s="224"/>
      <c r="AJ114" s="203"/>
      <c r="AK114" s="204"/>
      <c r="AL114" s="204"/>
      <c r="AM114" s="205"/>
      <c r="AN114" s="208"/>
      <c r="AO114" s="209"/>
    </row>
    <row r="115" spans="2:41" ht="16.5" customHeight="1">
      <c r="B115" s="259" t="s">
        <v>118</v>
      </c>
      <c r="C115" s="213" t="s">
        <v>25</v>
      </c>
      <c r="D115" s="214"/>
      <c r="E115" s="215"/>
      <c r="F115" s="262">
        <v>3677</v>
      </c>
      <c r="G115" s="263"/>
      <c r="H115" s="264"/>
      <c r="I115" s="243">
        <v>58572638</v>
      </c>
      <c r="J115" s="244"/>
      <c r="K115" s="244"/>
      <c r="L115" s="244"/>
      <c r="M115" s="245"/>
      <c r="N115" s="243">
        <v>1299</v>
      </c>
      <c r="O115" s="244"/>
      <c r="P115" s="245"/>
      <c r="Q115" s="243">
        <v>11164981</v>
      </c>
      <c r="R115" s="244"/>
      <c r="S115" s="244"/>
      <c r="T115" s="244"/>
      <c r="U115" s="244"/>
      <c r="V115" s="244"/>
      <c r="W115" s="244"/>
      <c r="X115" s="245"/>
      <c r="Y115" s="243">
        <v>1366</v>
      </c>
      <c r="Z115" s="244"/>
      <c r="AA115" s="245"/>
      <c r="AB115" s="237">
        <v>6787284</v>
      </c>
      <c r="AC115" s="238"/>
      <c r="AD115" s="238"/>
      <c r="AE115" s="238"/>
      <c r="AF115" s="239"/>
      <c r="AG115" s="243">
        <v>2463</v>
      </c>
      <c r="AH115" s="244"/>
      <c r="AI115" s="245"/>
      <c r="AJ115" s="249">
        <v>40620373</v>
      </c>
      <c r="AK115" s="250"/>
      <c r="AL115" s="250"/>
      <c r="AM115" s="251"/>
      <c r="AN115" s="255">
        <f>ROUND(Q115/I115*100,2)</f>
        <v>19.06</v>
      </c>
      <c r="AO115" s="256"/>
    </row>
    <row r="116" spans="2:41" ht="16.5" customHeight="1">
      <c r="B116" s="260"/>
      <c r="C116" s="216"/>
      <c r="D116" s="217"/>
      <c r="E116" s="218"/>
      <c r="F116" s="265"/>
      <c r="G116" s="266"/>
      <c r="H116" s="267"/>
      <c r="I116" s="246"/>
      <c r="J116" s="247"/>
      <c r="K116" s="247"/>
      <c r="L116" s="247"/>
      <c r="M116" s="248"/>
      <c r="N116" s="246"/>
      <c r="O116" s="247"/>
      <c r="P116" s="248"/>
      <c r="Q116" s="246"/>
      <c r="R116" s="247"/>
      <c r="S116" s="247"/>
      <c r="T116" s="247"/>
      <c r="U116" s="247"/>
      <c r="V116" s="247"/>
      <c r="W116" s="247"/>
      <c r="X116" s="248"/>
      <c r="Y116" s="246"/>
      <c r="Z116" s="247"/>
      <c r="AA116" s="248"/>
      <c r="AB116" s="240"/>
      <c r="AC116" s="241"/>
      <c r="AD116" s="241"/>
      <c r="AE116" s="241"/>
      <c r="AF116" s="242"/>
      <c r="AG116" s="246"/>
      <c r="AH116" s="247"/>
      <c r="AI116" s="248"/>
      <c r="AJ116" s="252"/>
      <c r="AK116" s="253"/>
      <c r="AL116" s="253"/>
      <c r="AM116" s="254"/>
      <c r="AN116" s="257"/>
      <c r="AO116" s="258"/>
    </row>
    <row r="117" spans="2:41" ht="16.5" customHeight="1">
      <c r="B117" s="260"/>
      <c r="C117" s="194" t="s">
        <v>59</v>
      </c>
      <c r="D117" s="195"/>
      <c r="E117" s="196"/>
      <c r="F117" s="231">
        <f>F115</f>
        <v>3677</v>
      </c>
      <c r="G117" s="232"/>
      <c r="H117" s="233"/>
      <c r="I117" s="219">
        <f>I115</f>
        <v>58572638</v>
      </c>
      <c r="J117" s="220"/>
      <c r="K117" s="220"/>
      <c r="L117" s="220"/>
      <c r="M117" s="221"/>
      <c r="N117" s="219">
        <f>N115</f>
        <v>1299</v>
      </c>
      <c r="O117" s="220"/>
      <c r="P117" s="221"/>
      <c r="Q117" s="219">
        <f>Q115</f>
        <v>11164981</v>
      </c>
      <c r="R117" s="220"/>
      <c r="S117" s="220"/>
      <c r="T117" s="220"/>
      <c r="U117" s="220"/>
      <c r="V117" s="220"/>
      <c r="W117" s="220"/>
      <c r="X117" s="221"/>
      <c r="Y117" s="219">
        <f>Y115</f>
        <v>1366</v>
      </c>
      <c r="Z117" s="220"/>
      <c r="AA117" s="221"/>
      <c r="AB117" s="225">
        <f>AB115</f>
        <v>6787284</v>
      </c>
      <c r="AC117" s="226"/>
      <c r="AD117" s="226"/>
      <c r="AE117" s="226"/>
      <c r="AF117" s="227"/>
      <c r="AG117" s="219">
        <f>AG115</f>
        <v>2463</v>
      </c>
      <c r="AH117" s="220"/>
      <c r="AI117" s="221"/>
      <c r="AJ117" s="200">
        <f>AJ115</f>
        <v>40620373</v>
      </c>
      <c r="AK117" s="201"/>
      <c r="AL117" s="201"/>
      <c r="AM117" s="202"/>
      <c r="AN117" s="206">
        <f>ROUND(Q117/I117*100,2)</f>
        <v>19.06</v>
      </c>
      <c r="AO117" s="207"/>
    </row>
    <row r="118" spans="2:41" ht="16.5" customHeight="1" thickBot="1">
      <c r="B118" s="261"/>
      <c r="C118" s="197"/>
      <c r="D118" s="198"/>
      <c r="E118" s="199"/>
      <c r="F118" s="234"/>
      <c r="G118" s="235"/>
      <c r="H118" s="236"/>
      <c r="I118" s="222"/>
      <c r="J118" s="223"/>
      <c r="K118" s="223"/>
      <c r="L118" s="223"/>
      <c r="M118" s="224"/>
      <c r="N118" s="222"/>
      <c r="O118" s="223"/>
      <c r="P118" s="224"/>
      <c r="Q118" s="222"/>
      <c r="R118" s="223"/>
      <c r="S118" s="223"/>
      <c r="T118" s="223"/>
      <c r="U118" s="223"/>
      <c r="V118" s="223"/>
      <c r="W118" s="223"/>
      <c r="X118" s="224"/>
      <c r="Y118" s="222"/>
      <c r="Z118" s="223"/>
      <c r="AA118" s="224"/>
      <c r="AB118" s="228"/>
      <c r="AC118" s="229"/>
      <c r="AD118" s="229"/>
      <c r="AE118" s="229"/>
      <c r="AF118" s="230"/>
      <c r="AG118" s="222"/>
      <c r="AH118" s="223"/>
      <c r="AI118" s="224"/>
      <c r="AJ118" s="203"/>
      <c r="AK118" s="204"/>
      <c r="AL118" s="204"/>
      <c r="AM118" s="205"/>
      <c r="AN118" s="208"/>
      <c r="AO118" s="209"/>
    </row>
    <row r="119" spans="2:41" ht="16.5" customHeight="1">
      <c r="B119" s="259" t="s">
        <v>119</v>
      </c>
      <c r="C119" s="213" t="s">
        <v>25</v>
      </c>
      <c r="D119" s="214"/>
      <c r="E119" s="215"/>
      <c r="F119" s="262">
        <v>2787</v>
      </c>
      <c r="G119" s="263"/>
      <c r="H119" s="264"/>
      <c r="I119" s="243">
        <v>15144322</v>
      </c>
      <c r="J119" s="244"/>
      <c r="K119" s="244"/>
      <c r="L119" s="244"/>
      <c r="M119" s="245"/>
      <c r="N119" s="243">
        <v>2373</v>
      </c>
      <c r="O119" s="244"/>
      <c r="P119" s="245"/>
      <c r="Q119" s="243">
        <v>3523958</v>
      </c>
      <c r="R119" s="244"/>
      <c r="S119" s="244"/>
      <c r="T119" s="244"/>
      <c r="U119" s="244"/>
      <c r="V119" s="244"/>
      <c r="W119" s="244"/>
      <c r="X119" s="245"/>
      <c r="Y119" s="243">
        <v>0</v>
      </c>
      <c r="Z119" s="244"/>
      <c r="AA119" s="245"/>
      <c r="AB119" s="237">
        <v>0</v>
      </c>
      <c r="AC119" s="238"/>
      <c r="AD119" s="238"/>
      <c r="AE119" s="238"/>
      <c r="AF119" s="239"/>
      <c r="AG119" s="243">
        <v>1778</v>
      </c>
      <c r="AH119" s="244"/>
      <c r="AI119" s="245"/>
      <c r="AJ119" s="249">
        <v>11620364</v>
      </c>
      <c r="AK119" s="250"/>
      <c r="AL119" s="250"/>
      <c r="AM119" s="251"/>
      <c r="AN119" s="255">
        <f>ROUND(Q119/I119*100,2)</f>
        <v>23.27</v>
      </c>
      <c r="AO119" s="256"/>
    </row>
    <row r="120" spans="2:41" ht="16.5" customHeight="1">
      <c r="B120" s="260"/>
      <c r="C120" s="216"/>
      <c r="D120" s="217"/>
      <c r="E120" s="218"/>
      <c r="F120" s="265"/>
      <c r="G120" s="266"/>
      <c r="H120" s="267"/>
      <c r="I120" s="246"/>
      <c r="J120" s="247"/>
      <c r="K120" s="247"/>
      <c r="L120" s="247"/>
      <c r="M120" s="248"/>
      <c r="N120" s="246"/>
      <c r="O120" s="247"/>
      <c r="P120" s="248"/>
      <c r="Q120" s="246"/>
      <c r="R120" s="247"/>
      <c r="S120" s="247"/>
      <c r="T120" s="247"/>
      <c r="U120" s="247"/>
      <c r="V120" s="247"/>
      <c r="W120" s="247"/>
      <c r="X120" s="248"/>
      <c r="Y120" s="246"/>
      <c r="Z120" s="247"/>
      <c r="AA120" s="248"/>
      <c r="AB120" s="240"/>
      <c r="AC120" s="241"/>
      <c r="AD120" s="241"/>
      <c r="AE120" s="241"/>
      <c r="AF120" s="242"/>
      <c r="AG120" s="246"/>
      <c r="AH120" s="247"/>
      <c r="AI120" s="248"/>
      <c r="AJ120" s="252"/>
      <c r="AK120" s="253"/>
      <c r="AL120" s="253"/>
      <c r="AM120" s="254"/>
      <c r="AN120" s="257"/>
      <c r="AO120" s="258"/>
    </row>
    <row r="121" spans="2:41" ht="16.5" customHeight="1">
      <c r="B121" s="260"/>
      <c r="C121" s="194" t="s">
        <v>59</v>
      </c>
      <c r="D121" s="195"/>
      <c r="E121" s="196"/>
      <c r="F121" s="231">
        <f>F119</f>
        <v>2787</v>
      </c>
      <c r="G121" s="232"/>
      <c r="H121" s="233"/>
      <c r="I121" s="219">
        <f>I119</f>
        <v>15144322</v>
      </c>
      <c r="J121" s="220"/>
      <c r="K121" s="220"/>
      <c r="L121" s="220"/>
      <c r="M121" s="221"/>
      <c r="N121" s="219">
        <f>N119</f>
        <v>2373</v>
      </c>
      <c r="O121" s="220"/>
      <c r="P121" s="221"/>
      <c r="Q121" s="219">
        <f>Q119</f>
        <v>3523958</v>
      </c>
      <c r="R121" s="220"/>
      <c r="S121" s="220"/>
      <c r="T121" s="220"/>
      <c r="U121" s="220"/>
      <c r="V121" s="220"/>
      <c r="W121" s="220"/>
      <c r="X121" s="221"/>
      <c r="Y121" s="219">
        <f>Y119</f>
        <v>0</v>
      </c>
      <c r="Z121" s="220"/>
      <c r="AA121" s="221"/>
      <c r="AB121" s="225">
        <f>AB119</f>
        <v>0</v>
      </c>
      <c r="AC121" s="226"/>
      <c r="AD121" s="226"/>
      <c r="AE121" s="226"/>
      <c r="AF121" s="227"/>
      <c r="AG121" s="219">
        <f>AG119</f>
        <v>1778</v>
      </c>
      <c r="AH121" s="220"/>
      <c r="AI121" s="221"/>
      <c r="AJ121" s="200">
        <f>AJ119</f>
        <v>11620364</v>
      </c>
      <c r="AK121" s="201"/>
      <c r="AL121" s="201"/>
      <c r="AM121" s="202"/>
      <c r="AN121" s="206">
        <f>ROUND(Q121/I121*100,2)</f>
        <v>23.27</v>
      </c>
      <c r="AO121" s="207"/>
    </row>
    <row r="122" spans="2:41" ht="16.5" customHeight="1" thickBot="1">
      <c r="B122" s="261"/>
      <c r="C122" s="197"/>
      <c r="D122" s="198"/>
      <c r="E122" s="199"/>
      <c r="F122" s="234"/>
      <c r="G122" s="235"/>
      <c r="H122" s="236"/>
      <c r="I122" s="222"/>
      <c r="J122" s="223"/>
      <c r="K122" s="223"/>
      <c r="L122" s="223"/>
      <c r="M122" s="224"/>
      <c r="N122" s="222"/>
      <c r="O122" s="223"/>
      <c r="P122" s="224"/>
      <c r="Q122" s="222"/>
      <c r="R122" s="223"/>
      <c r="S122" s="223"/>
      <c r="T122" s="223"/>
      <c r="U122" s="223"/>
      <c r="V122" s="223"/>
      <c r="W122" s="223"/>
      <c r="X122" s="224"/>
      <c r="Y122" s="222"/>
      <c r="Z122" s="223"/>
      <c r="AA122" s="224"/>
      <c r="AB122" s="228"/>
      <c r="AC122" s="229"/>
      <c r="AD122" s="229"/>
      <c r="AE122" s="229"/>
      <c r="AF122" s="230"/>
      <c r="AG122" s="222"/>
      <c r="AH122" s="223"/>
      <c r="AI122" s="224"/>
      <c r="AJ122" s="203"/>
      <c r="AK122" s="204"/>
      <c r="AL122" s="204"/>
      <c r="AM122" s="205"/>
      <c r="AN122" s="208"/>
      <c r="AO122" s="209"/>
    </row>
    <row r="123" spans="2:41" ht="18" customHeight="1">
      <c r="B123" s="210" t="s">
        <v>126</v>
      </c>
      <c r="C123" s="213" t="s">
        <v>25</v>
      </c>
      <c r="D123" s="214"/>
      <c r="E123" s="215"/>
      <c r="F123" s="186">
        <f>F103/F107</f>
        <v>1.0316982878297085</v>
      </c>
      <c r="G123" s="187"/>
      <c r="H123" s="188"/>
      <c r="I123" s="186">
        <f>I103/I107</f>
        <v>1.1145155786183647</v>
      </c>
      <c r="J123" s="187"/>
      <c r="K123" s="187"/>
      <c r="L123" s="187"/>
      <c r="M123" s="188"/>
      <c r="N123" s="186">
        <f>N103/N107</f>
        <v>0.971850809289233</v>
      </c>
      <c r="O123" s="187"/>
      <c r="P123" s="188"/>
      <c r="Q123" s="186">
        <f>Q103/Q107</f>
        <v>1.028772972462527</v>
      </c>
      <c r="R123" s="187"/>
      <c r="S123" s="187"/>
      <c r="T123" s="187"/>
      <c r="U123" s="187"/>
      <c r="V123" s="187"/>
      <c r="W123" s="187"/>
      <c r="X123" s="188"/>
      <c r="Y123" s="186">
        <f>Y103/Y107</f>
        <v>1.1116846550915063</v>
      </c>
      <c r="Z123" s="187"/>
      <c r="AA123" s="188"/>
      <c r="AB123" s="186">
        <f>AB103/AB107</f>
        <v>1.267169358488902</v>
      </c>
      <c r="AC123" s="187"/>
      <c r="AD123" s="187"/>
      <c r="AE123" s="187"/>
      <c r="AF123" s="188"/>
      <c r="AG123" s="186">
        <f>AG103/AG107</f>
        <v>1.0248933143669985</v>
      </c>
      <c r="AH123" s="187"/>
      <c r="AI123" s="188"/>
      <c r="AJ123" s="186">
        <f>AJ103/AJ107</f>
        <v>1.0459083948923769</v>
      </c>
      <c r="AK123" s="187"/>
      <c r="AL123" s="187"/>
      <c r="AM123" s="188"/>
      <c r="AN123" s="186">
        <f>ROUND(AN103,2)/ROUND(AN107,2)</f>
        <v>0.9229261920313521</v>
      </c>
      <c r="AO123" s="192"/>
    </row>
    <row r="124" spans="2:41" ht="18" customHeight="1">
      <c r="B124" s="211"/>
      <c r="C124" s="216"/>
      <c r="D124" s="217"/>
      <c r="E124" s="218"/>
      <c r="F124" s="189"/>
      <c r="G124" s="190"/>
      <c r="H124" s="191"/>
      <c r="I124" s="189"/>
      <c r="J124" s="190"/>
      <c r="K124" s="190"/>
      <c r="L124" s="190"/>
      <c r="M124" s="191"/>
      <c r="N124" s="189"/>
      <c r="O124" s="190"/>
      <c r="P124" s="191"/>
      <c r="Q124" s="189"/>
      <c r="R124" s="190"/>
      <c r="S124" s="190"/>
      <c r="T124" s="190"/>
      <c r="U124" s="190"/>
      <c r="V124" s="190"/>
      <c r="W124" s="190"/>
      <c r="X124" s="191"/>
      <c r="Y124" s="189"/>
      <c r="Z124" s="190"/>
      <c r="AA124" s="191"/>
      <c r="AB124" s="189"/>
      <c r="AC124" s="190"/>
      <c r="AD124" s="190"/>
      <c r="AE124" s="190"/>
      <c r="AF124" s="191"/>
      <c r="AG124" s="189"/>
      <c r="AH124" s="190"/>
      <c r="AI124" s="191"/>
      <c r="AJ124" s="189"/>
      <c r="AK124" s="190"/>
      <c r="AL124" s="190"/>
      <c r="AM124" s="191"/>
      <c r="AN124" s="189"/>
      <c r="AO124" s="193"/>
    </row>
    <row r="125" spans="2:41" ht="18" customHeight="1">
      <c r="B125" s="211"/>
      <c r="C125" s="194" t="s">
        <v>59</v>
      </c>
      <c r="D125" s="195"/>
      <c r="E125" s="196"/>
      <c r="F125" s="172">
        <f>F123</f>
        <v>1.0316982878297085</v>
      </c>
      <c r="G125" s="173"/>
      <c r="H125" s="174"/>
      <c r="I125" s="172">
        <f>I123</f>
        <v>1.1145155786183647</v>
      </c>
      <c r="J125" s="173"/>
      <c r="K125" s="173"/>
      <c r="L125" s="173"/>
      <c r="M125" s="174"/>
      <c r="N125" s="172">
        <f>N123</f>
        <v>0.971850809289233</v>
      </c>
      <c r="O125" s="173"/>
      <c r="P125" s="174"/>
      <c r="Q125" s="172">
        <f>Q123</f>
        <v>1.028772972462527</v>
      </c>
      <c r="R125" s="173"/>
      <c r="S125" s="173"/>
      <c r="T125" s="173"/>
      <c r="U125" s="173"/>
      <c r="V125" s="173"/>
      <c r="W125" s="173"/>
      <c r="X125" s="174"/>
      <c r="Y125" s="172">
        <f>Y123</f>
        <v>1.1116846550915063</v>
      </c>
      <c r="Z125" s="173"/>
      <c r="AA125" s="174"/>
      <c r="AB125" s="172">
        <f>AB123</f>
        <v>1.267169358488902</v>
      </c>
      <c r="AC125" s="173"/>
      <c r="AD125" s="173"/>
      <c r="AE125" s="173"/>
      <c r="AF125" s="174"/>
      <c r="AG125" s="172">
        <f>AG123</f>
        <v>1.0248933143669985</v>
      </c>
      <c r="AH125" s="173"/>
      <c r="AI125" s="174"/>
      <c r="AJ125" s="172">
        <f>AJ123</f>
        <v>1.0459083948923769</v>
      </c>
      <c r="AK125" s="173"/>
      <c r="AL125" s="173"/>
      <c r="AM125" s="174"/>
      <c r="AN125" s="172">
        <f>AN123</f>
        <v>0.9229261920313521</v>
      </c>
      <c r="AO125" s="178"/>
    </row>
    <row r="126" spans="2:41" ht="18" customHeight="1" thickBot="1">
      <c r="B126" s="212"/>
      <c r="C126" s="197"/>
      <c r="D126" s="198"/>
      <c r="E126" s="199"/>
      <c r="F126" s="175"/>
      <c r="G126" s="176"/>
      <c r="H126" s="177"/>
      <c r="I126" s="175"/>
      <c r="J126" s="176"/>
      <c r="K126" s="176"/>
      <c r="L126" s="176"/>
      <c r="M126" s="177"/>
      <c r="N126" s="175"/>
      <c r="O126" s="176"/>
      <c r="P126" s="177"/>
      <c r="Q126" s="175"/>
      <c r="R126" s="176"/>
      <c r="S126" s="176"/>
      <c r="T126" s="176"/>
      <c r="U126" s="176"/>
      <c r="V126" s="176"/>
      <c r="W126" s="176"/>
      <c r="X126" s="177"/>
      <c r="Y126" s="175"/>
      <c r="Z126" s="176"/>
      <c r="AA126" s="177"/>
      <c r="AB126" s="175"/>
      <c r="AC126" s="176"/>
      <c r="AD126" s="176"/>
      <c r="AE126" s="176"/>
      <c r="AF126" s="177"/>
      <c r="AG126" s="175"/>
      <c r="AH126" s="176"/>
      <c r="AI126" s="177"/>
      <c r="AJ126" s="175"/>
      <c r="AK126" s="176"/>
      <c r="AL126" s="176"/>
      <c r="AM126" s="177"/>
      <c r="AN126" s="175"/>
      <c r="AO126" s="179"/>
    </row>
    <row r="127" spans="2:41" ht="16.5" customHeight="1">
      <c r="B127" s="29" t="s">
        <v>98</v>
      </c>
      <c r="C127" s="180" t="s">
        <v>64</v>
      </c>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54"/>
      <c r="AC127" s="32"/>
      <c r="AD127" s="32"/>
      <c r="AE127" s="32"/>
      <c r="AF127" s="54"/>
      <c r="AG127" s="54"/>
      <c r="AH127" s="56"/>
      <c r="AI127" s="56"/>
      <c r="AJ127" s="56"/>
      <c r="AK127" s="56"/>
      <c r="AL127" s="54"/>
      <c r="AM127" s="33"/>
      <c r="AN127" s="33"/>
      <c r="AO127" s="33"/>
    </row>
    <row r="128" spans="2:41" ht="16.5" customHeight="1">
      <c r="B128" s="35" t="s">
        <v>127</v>
      </c>
      <c r="C128" s="170" t="s">
        <v>28</v>
      </c>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row>
    <row r="129" spans="2:41" ht="16.5" customHeight="1">
      <c r="B129" s="11"/>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row>
    <row r="130" spans="2:41" ht="16.5" customHeight="1">
      <c r="B130" s="35" t="s">
        <v>128</v>
      </c>
      <c r="C130" s="171" t="s">
        <v>102</v>
      </c>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row>
    <row r="131" spans="2:41" ht="16.5" customHeight="1">
      <c r="B131" s="11"/>
      <c r="C131" s="171"/>
      <c r="D131" s="171"/>
      <c r="E131" s="171"/>
      <c r="F131" s="171"/>
      <c r="G131" s="171"/>
      <c r="H131" s="171"/>
      <c r="I131" s="171"/>
      <c r="J131" s="171"/>
      <c r="K131" s="171"/>
      <c r="L131" s="171"/>
      <c r="M131" s="171"/>
      <c r="N131" s="171"/>
      <c r="O131" s="171"/>
      <c r="P131" s="171"/>
      <c r="Q131" s="171"/>
      <c r="R131" s="171"/>
      <c r="S131" s="171"/>
      <c r="T131" s="171"/>
      <c r="U131" s="171"/>
      <c r="V131" s="171"/>
      <c r="W131" s="171"/>
      <c r="X131" s="171"/>
      <c r="Y131" s="171"/>
      <c r="Z131" s="171"/>
      <c r="AA131" s="171"/>
      <c r="AB131" s="171"/>
      <c r="AC131" s="171"/>
      <c r="AD131" s="171"/>
      <c r="AE131" s="171"/>
      <c r="AF131" s="171"/>
      <c r="AG131" s="171"/>
      <c r="AH131" s="171"/>
      <c r="AI131" s="171"/>
      <c r="AJ131" s="171"/>
      <c r="AK131" s="171"/>
      <c r="AL131" s="171"/>
      <c r="AM131" s="171"/>
      <c r="AN131" s="171"/>
      <c r="AO131" s="171"/>
    </row>
    <row r="132" spans="5:34" ht="12" customHeight="1">
      <c r="E132" s="495" t="s">
        <v>29</v>
      </c>
      <c r="F132" s="495"/>
      <c r="G132" s="495"/>
      <c r="H132" s="495"/>
      <c r="I132" s="495"/>
      <c r="J132" s="496"/>
      <c r="K132" s="496"/>
      <c r="M132" s="497">
        <f>13353/29497*100</f>
        <v>45.26901040783808</v>
      </c>
      <c r="N132" s="498"/>
      <c r="O132" s="498"/>
      <c r="P132" s="34" t="s">
        <v>123</v>
      </c>
      <c r="Q132" s="34"/>
      <c r="R132" s="1"/>
      <c r="S132" s="499">
        <v>48.01</v>
      </c>
      <c r="T132" s="499"/>
      <c r="U132" s="499"/>
      <c r="V132" s="499"/>
      <c r="W132" s="499"/>
      <c r="X132" s="499"/>
      <c r="Y132" s="499"/>
      <c r="Z132" s="499"/>
      <c r="AA132" s="499"/>
      <c r="AB132" s="499"/>
      <c r="AC132" s="499"/>
      <c r="AD132" s="34"/>
      <c r="AE132" s="34"/>
      <c r="AF132" s="34"/>
      <c r="AG132" s="34"/>
      <c r="AH132" s="34"/>
    </row>
    <row r="133" spans="5:28" s="50" customFormat="1" ht="12" customHeight="1">
      <c r="E133" s="500" t="s">
        <v>30</v>
      </c>
      <c r="F133" s="500"/>
      <c r="G133" s="501"/>
      <c r="H133" s="501"/>
      <c r="I133" s="501"/>
      <c r="M133" s="502">
        <v>1777</v>
      </c>
      <c r="N133" s="503"/>
      <c r="O133" s="503"/>
      <c r="P133" s="1" t="s">
        <v>31</v>
      </c>
      <c r="Q133" s="1"/>
      <c r="R133" s="504">
        <f>SUM(S134:Z136,AJ134:AN135)</f>
        <v>17885854</v>
      </c>
      <c r="S133" s="505"/>
      <c r="T133" s="505"/>
      <c r="U133" s="505"/>
      <c r="V133" s="505"/>
      <c r="W133" s="505"/>
      <c r="X133" s="505"/>
      <c r="Y133" s="505"/>
      <c r="Z133" s="506" t="s">
        <v>32</v>
      </c>
      <c r="AA133" s="507"/>
      <c r="AB133" s="73" t="s">
        <v>124</v>
      </c>
    </row>
    <row r="134" spans="5:41" s="51" customFormat="1" ht="12" customHeight="1">
      <c r="E134" s="508" t="s">
        <v>91</v>
      </c>
      <c r="F134" s="508"/>
      <c r="G134" s="508"/>
      <c r="H134" s="508"/>
      <c r="I134" s="508"/>
      <c r="K134" s="509" t="s">
        <v>92</v>
      </c>
      <c r="L134" s="509"/>
      <c r="M134" s="509"/>
      <c r="N134" s="509"/>
      <c r="O134" s="423">
        <v>15</v>
      </c>
      <c r="P134" s="423"/>
      <c r="Q134" s="423"/>
      <c r="R134" s="55" t="s">
        <v>31</v>
      </c>
      <c r="S134" s="423">
        <v>326219</v>
      </c>
      <c r="T134" s="423"/>
      <c r="U134" s="423"/>
      <c r="V134" s="423"/>
      <c r="W134" s="423"/>
      <c r="X134" s="423"/>
      <c r="Y134" s="423"/>
      <c r="Z134" s="423"/>
      <c r="AA134" s="55" t="s">
        <v>32</v>
      </c>
      <c r="AB134" s="509" t="s">
        <v>93</v>
      </c>
      <c r="AC134" s="509"/>
      <c r="AD134" s="509"/>
      <c r="AE134" s="509"/>
      <c r="AF134" s="423">
        <v>201</v>
      </c>
      <c r="AG134" s="423"/>
      <c r="AH134" s="423"/>
      <c r="AI134" s="55" t="s">
        <v>31</v>
      </c>
      <c r="AJ134" s="423">
        <v>2052979</v>
      </c>
      <c r="AK134" s="423"/>
      <c r="AL134" s="423"/>
      <c r="AM134" s="423"/>
      <c r="AN134" s="423"/>
      <c r="AO134" s="55" t="s">
        <v>32</v>
      </c>
    </row>
    <row r="135" spans="5:41" s="51" customFormat="1" ht="12" customHeight="1">
      <c r="E135" s="508"/>
      <c r="F135" s="508"/>
      <c r="G135" s="508"/>
      <c r="H135" s="508"/>
      <c r="I135" s="508"/>
      <c r="K135" s="509" t="s">
        <v>94</v>
      </c>
      <c r="L135" s="509"/>
      <c r="M135" s="509"/>
      <c r="N135" s="509"/>
      <c r="O135" s="423">
        <v>1433</v>
      </c>
      <c r="P135" s="423"/>
      <c r="Q135" s="423"/>
      <c r="R135" s="55" t="s">
        <v>31</v>
      </c>
      <c r="S135" s="423">
        <v>14218619</v>
      </c>
      <c r="T135" s="423"/>
      <c r="U135" s="423"/>
      <c r="V135" s="423"/>
      <c r="W135" s="423"/>
      <c r="X135" s="423"/>
      <c r="Y135" s="423"/>
      <c r="Z135" s="423"/>
      <c r="AA135" s="55" t="s">
        <v>32</v>
      </c>
      <c r="AB135" s="509" t="s">
        <v>95</v>
      </c>
      <c r="AC135" s="509"/>
      <c r="AD135" s="509"/>
      <c r="AE135" s="509"/>
      <c r="AF135" s="423">
        <v>126</v>
      </c>
      <c r="AG135" s="423"/>
      <c r="AH135" s="423"/>
      <c r="AI135" s="55" t="s">
        <v>31</v>
      </c>
      <c r="AJ135" s="423">
        <v>1246260</v>
      </c>
      <c r="AK135" s="423"/>
      <c r="AL135" s="423"/>
      <c r="AM135" s="423"/>
      <c r="AN135" s="423"/>
      <c r="AO135" s="55" t="s">
        <v>32</v>
      </c>
    </row>
    <row r="136" spans="5:41" s="52" customFormat="1" ht="12" customHeight="1">
      <c r="E136" s="508"/>
      <c r="F136" s="508"/>
      <c r="G136" s="508"/>
      <c r="H136" s="508"/>
      <c r="I136" s="508"/>
      <c r="K136" s="509" t="s">
        <v>96</v>
      </c>
      <c r="L136" s="509"/>
      <c r="M136" s="509"/>
      <c r="N136" s="509"/>
      <c r="O136" s="423">
        <v>2</v>
      </c>
      <c r="P136" s="423"/>
      <c r="Q136" s="423"/>
      <c r="R136" s="55" t="s">
        <v>31</v>
      </c>
      <c r="S136" s="423">
        <v>41777</v>
      </c>
      <c r="T136" s="423"/>
      <c r="U136" s="423"/>
      <c r="V136" s="423"/>
      <c r="W136" s="423"/>
      <c r="X136" s="423"/>
      <c r="Y136" s="423"/>
      <c r="Z136" s="423"/>
      <c r="AA136" s="55" t="s">
        <v>32</v>
      </c>
      <c r="AB136" s="404"/>
      <c r="AC136" s="404"/>
      <c r="AD136" s="404"/>
      <c r="AE136" s="404"/>
      <c r="AF136" s="423"/>
      <c r="AG136" s="423"/>
      <c r="AH136" s="423"/>
      <c r="AI136" s="55"/>
      <c r="AJ136" s="423"/>
      <c r="AK136" s="423"/>
      <c r="AL136" s="423"/>
      <c r="AM136" s="423"/>
      <c r="AN136" s="423"/>
      <c r="AO136" s="55"/>
    </row>
    <row r="137" spans="1:11" ht="16.5" customHeight="1">
      <c r="A137" s="22" t="s">
        <v>109</v>
      </c>
      <c r="B137" s="22"/>
      <c r="C137" s="23" t="s">
        <v>33</v>
      </c>
      <c r="D137" s="24"/>
      <c r="E137" s="24"/>
      <c r="F137" s="24"/>
      <c r="G137" s="24"/>
      <c r="H137" s="24"/>
      <c r="I137" s="24"/>
      <c r="J137" s="24"/>
      <c r="K137" s="25"/>
    </row>
    <row r="138" spans="2:11" ht="16.5" customHeight="1">
      <c r="B138" s="36"/>
      <c r="C138" s="36"/>
      <c r="D138" s="37"/>
      <c r="E138" s="72"/>
      <c r="F138" s="72"/>
      <c r="G138" s="72"/>
      <c r="H138" s="74"/>
      <c r="I138" s="74"/>
      <c r="J138" s="74"/>
      <c r="K138" s="74"/>
    </row>
    <row r="139" spans="2:33" ht="16.5" customHeight="1" thickBot="1">
      <c r="B139" s="21" t="s">
        <v>19</v>
      </c>
      <c r="C139" s="36"/>
      <c r="D139" s="37"/>
      <c r="E139" s="72"/>
      <c r="F139" s="21" t="s">
        <v>110</v>
      </c>
      <c r="G139" s="72"/>
      <c r="H139" s="74"/>
      <c r="I139" s="74"/>
      <c r="J139" s="74"/>
      <c r="K139" s="74"/>
      <c r="AG139" s="27" t="s">
        <v>61</v>
      </c>
    </row>
    <row r="140" spans="2:41" ht="16.5" customHeight="1">
      <c r="B140" s="141"/>
      <c r="C140" s="142"/>
      <c r="D140" s="142"/>
      <c r="E140" s="143"/>
      <c r="F140" s="134" t="s">
        <v>20</v>
      </c>
      <c r="G140" s="324"/>
      <c r="H140" s="324"/>
      <c r="I140" s="324"/>
      <c r="J140" s="324"/>
      <c r="K140" s="324"/>
      <c r="L140" s="324"/>
      <c r="M140" s="324"/>
      <c r="N140" s="324"/>
      <c r="O140" s="325"/>
      <c r="P140" s="134" t="s">
        <v>21</v>
      </c>
      <c r="Q140" s="324"/>
      <c r="R140" s="324"/>
      <c r="S140" s="324"/>
      <c r="T140" s="324"/>
      <c r="U140" s="324"/>
      <c r="V140" s="324"/>
      <c r="W140" s="324"/>
      <c r="X140" s="324"/>
      <c r="Y140" s="324"/>
      <c r="Z140" s="324"/>
      <c r="AA140" s="324"/>
      <c r="AB140" s="325"/>
      <c r="AC140" s="274" t="s">
        <v>22</v>
      </c>
      <c r="AD140" s="324"/>
      <c r="AE140" s="324"/>
      <c r="AF140" s="324"/>
      <c r="AG140" s="324"/>
      <c r="AH140" s="324"/>
      <c r="AI140" s="324"/>
      <c r="AJ140" s="324"/>
      <c r="AK140" s="324"/>
      <c r="AL140" s="325"/>
      <c r="AM140" s="136" t="s">
        <v>23</v>
      </c>
      <c r="AN140" s="424"/>
      <c r="AO140" s="276"/>
    </row>
    <row r="141" spans="2:41" ht="16.5" customHeight="1">
      <c r="B141" s="144"/>
      <c r="C141" s="145"/>
      <c r="D141" s="145"/>
      <c r="E141" s="146"/>
      <c r="F141" s="138" t="s">
        <v>24</v>
      </c>
      <c r="G141" s="139"/>
      <c r="H141" s="139"/>
      <c r="I141" s="139"/>
      <c r="J141" s="138" t="s">
        <v>63</v>
      </c>
      <c r="K141" s="139"/>
      <c r="L141" s="139"/>
      <c r="M141" s="139"/>
      <c r="N141" s="139"/>
      <c r="O141" s="139"/>
      <c r="P141" s="138" t="s">
        <v>24</v>
      </c>
      <c r="Q141" s="316"/>
      <c r="R141" s="316"/>
      <c r="S141" s="316"/>
      <c r="T141" s="138" t="s">
        <v>63</v>
      </c>
      <c r="U141" s="138"/>
      <c r="V141" s="138"/>
      <c r="W141" s="138"/>
      <c r="X141" s="139"/>
      <c r="Y141" s="139"/>
      <c r="Z141" s="139"/>
      <c r="AA141" s="139"/>
      <c r="AB141" s="139"/>
      <c r="AC141" s="138" t="s">
        <v>24</v>
      </c>
      <c r="AD141" s="316"/>
      <c r="AE141" s="316"/>
      <c r="AF141" s="316"/>
      <c r="AG141" s="316"/>
      <c r="AH141" s="138" t="s">
        <v>62</v>
      </c>
      <c r="AI141" s="139"/>
      <c r="AJ141" s="139"/>
      <c r="AK141" s="139"/>
      <c r="AL141" s="139"/>
      <c r="AM141" s="112"/>
      <c r="AN141" s="314"/>
      <c r="AO141" s="107"/>
    </row>
    <row r="142" spans="2:41" ht="16.5" customHeight="1">
      <c r="B142" s="147"/>
      <c r="C142" s="148"/>
      <c r="D142" s="148"/>
      <c r="E142" s="149"/>
      <c r="F142" s="140"/>
      <c r="G142" s="140"/>
      <c r="H142" s="140"/>
      <c r="I142" s="140"/>
      <c r="J142" s="140"/>
      <c r="K142" s="140"/>
      <c r="L142" s="140"/>
      <c r="M142" s="140"/>
      <c r="N142" s="140"/>
      <c r="O142" s="140"/>
      <c r="P142" s="317"/>
      <c r="Q142" s="317"/>
      <c r="R142" s="317"/>
      <c r="S142" s="317"/>
      <c r="T142" s="140"/>
      <c r="U142" s="140"/>
      <c r="V142" s="140"/>
      <c r="W142" s="140"/>
      <c r="X142" s="140"/>
      <c r="Y142" s="140"/>
      <c r="Z142" s="140"/>
      <c r="AA142" s="140"/>
      <c r="AB142" s="140"/>
      <c r="AC142" s="317"/>
      <c r="AD142" s="317"/>
      <c r="AE142" s="317"/>
      <c r="AF142" s="317"/>
      <c r="AG142" s="317"/>
      <c r="AH142" s="140"/>
      <c r="AI142" s="140"/>
      <c r="AJ142" s="140"/>
      <c r="AK142" s="140"/>
      <c r="AL142" s="140"/>
      <c r="AM142" s="127"/>
      <c r="AN142" s="315"/>
      <c r="AO142" s="128"/>
    </row>
    <row r="143" spans="2:41" ht="16.5" customHeight="1">
      <c r="B143" s="113" t="s">
        <v>34</v>
      </c>
      <c r="C143" s="114"/>
      <c r="D143" s="114"/>
      <c r="E143" s="114"/>
      <c r="F143" s="402">
        <v>14025</v>
      </c>
      <c r="G143" s="403"/>
      <c r="H143" s="403"/>
      <c r="I143" s="183"/>
      <c r="J143" s="225">
        <v>490956097</v>
      </c>
      <c r="K143" s="226"/>
      <c r="L143" s="226"/>
      <c r="M143" s="226"/>
      <c r="N143" s="226"/>
      <c r="O143" s="227"/>
      <c r="P143" s="182">
        <v>13650</v>
      </c>
      <c r="Q143" s="364"/>
      <c r="R143" s="364"/>
      <c r="S143" s="183"/>
      <c r="T143" s="182">
        <v>477677129</v>
      </c>
      <c r="U143" s="182"/>
      <c r="V143" s="182"/>
      <c r="W143" s="182"/>
      <c r="X143" s="182"/>
      <c r="Y143" s="182"/>
      <c r="Z143" s="182"/>
      <c r="AA143" s="182"/>
      <c r="AB143" s="183"/>
      <c r="AC143" s="182">
        <v>558</v>
      </c>
      <c r="AD143" s="182"/>
      <c r="AE143" s="182"/>
      <c r="AF143" s="408"/>
      <c r="AG143" s="408"/>
      <c r="AH143" s="182">
        <v>13278968</v>
      </c>
      <c r="AI143" s="310"/>
      <c r="AJ143" s="310"/>
      <c r="AK143" s="310"/>
      <c r="AL143" s="408"/>
      <c r="AM143" s="390">
        <f>T143/J143*100</f>
        <v>97.29528402210677</v>
      </c>
      <c r="AN143" s="391"/>
      <c r="AO143" s="392"/>
    </row>
    <row r="144" spans="2:41" ht="16.5" customHeight="1">
      <c r="B144" s="113"/>
      <c r="C144" s="114"/>
      <c r="D144" s="114"/>
      <c r="E144" s="114"/>
      <c r="F144" s="403"/>
      <c r="G144" s="403"/>
      <c r="H144" s="403"/>
      <c r="I144" s="183"/>
      <c r="J144" s="240"/>
      <c r="K144" s="241"/>
      <c r="L144" s="241"/>
      <c r="M144" s="241"/>
      <c r="N144" s="241"/>
      <c r="O144" s="242"/>
      <c r="P144" s="364"/>
      <c r="Q144" s="364"/>
      <c r="R144" s="364"/>
      <c r="S144" s="183"/>
      <c r="T144" s="182"/>
      <c r="U144" s="182"/>
      <c r="V144" s="182"/>
      <c r="W144" s="182"/>
      <c r="X144" s="182"/>
      <c r="Y144" s="182"/>
      <c r="Z144" s="182"/>
      <c r="AA144" s="182"/>
      <c r="AB144" s="183"/>
      <c r="AC144" s="182"/>
      <c r="AD144" s="182"/>
      <c r="AE144" s="182"/>
      <c r="AF144" s="408"/>
      <c r="AG144" s="408"/>
      <c r="AH144" s="310"/>
      <c r="AI144" s="310"/>
      <c r="AJ144" s="310"/>
      <c r="AK144" s="310"/>
      <c r="AL144" s="408"/>
      <c r="AM144" s="390"/>
      <c r="AN144" s="391"/>
      <c r="AO144" s="392"/>
    </row>
    <row r="145" spans="2:41" ht="16.5" customHeight="1">
      <c r="B145" s="113" t="s">
        <v>35</v>
      </c>
      <c r="C145" s="114"/>
      <c r="D145" s="114"/>
      <c r="E145" s="114"/>
      <c r="F145" s="402">
        <v>18830</v>
      </c>
      <c r="G145" s="403"/>
      <c r="H145" s="403"/>
      <c r="I145" s="183"/>
      <c r="J145" s="182">
        <v>666483917</v>
      </c>
      <c r="K145" s="408"/>
      <c r="L145" s="408"/>
      <c r="M145" s="408"/>
      <c r="N145" s="408"/>
      <c r="O145" s="408"/>
      <c r="P145" s="182">
        <v>18390</v>
      </c>
      <c r="Q145" s="364"/>
      <c r="R145" s="364"/>
      <c r="S145" s="183"/>
      <c r="T145" s="182">
        <v>650383687</v>
      </c>
      <c r="U145" s="182"/>
      <c r="V145" s="182"/>
      <c r="W145" s="182"/>
      <c r="X145" s="182"/>
      <c r="Y145" s="182"/>
      <c r="Z145" s="182"/>
      <c r="AA145" s="182"/>
      <c r="AB145" s="183"/>
      <c r="AC145" s="182">
        <v>669</v>
      </c>
      <c r="AD145" s="182"/>
      <c r="AE145" s="182"/>
      <c r="AF145" s="408"/>
      <c r="AG145" s="408"/>
      <c r="AH145" s="182">
        <v>16100230</v>
      </c>
      <c r="AI145" s="310"/>
      <c r="AJ145" s="310"/>
      <c r="AK145" s="310"/>
      <c r="AL145" s="408"/>
      <c r="AM145" s="390">
        <f>T145/J145*100</f>
        <v>97.58430329834951</v>
      </c>
      <c r="AN145" s="391"/>
      <c r="AO145" s="392"/>
    </row>
    <row r="146" spans="2:41" ht="16.5" customHeight="1">
      <c r="B146" s="113"/>
      <c r="C146" s="114"/>
      <c r="D146" s="114"/>
      <c r="E146" s="114"/>
      <c r="F146" s="403"/>
      <c r="G146" s="403"/>
      <c r="H146" s="403"/>
      <c r="I146" s="183"/>
      <c r="J146" s="408"/>
      <c r="K146" s="408"/>
      <c r="L146" s="408"/>
      <c r="M146" s="408"/>
      <c r="N146" s="408"/>
      <c r="O146" s="408"/>
      <c r="P146" s="364"/>
      <c r="Q146" s="364"/>
      <c r="R146" s="364"/>
      <c r="S146" s="183"/>
      <c r="T146" s="182"/>
      <c r="U146" s="182"/>
      <c r="V146" s="182"/>
      <c r="W146" s="182"/>
      <c r="X146" s="182"/>
      <c r="Y146" s="182"/>
      <c r="Z146" s="182"/>
      <c r="AA146" s="182"/>
      <c r="AB146" s="183"/>
      <c r="AC146" s="182"/>
      <c r="AD146" s="182"/>
      <c r="AE146" s="182"/>
      <c r="AF146" s="408"/>
      <c r="AG146" s="408"/>
      <c r="AH146" s="310"/>
      <c r="AI146" s="310"/>
      <c r="AJ146" s="310"/>
      <c r="AK146" s="310"/>
      <c r="AL146" s="408"/>
      <c r="AM146" s="390"/>
      <c r="AN146" s="391"/>
      <c r="AO146" s="392"/>
    </row>
    <row r="147" spans="2:41" ht="16.5" customHeight="1">
      <c r="B147" s="113" t="s">
        <v>36</v>
      </c>
      <c r="C147" s="114"/>
      <c r="D147" s="114"/>
      <c r="E147" s="114"/>
      <c r="F147" s="402">
        <v>15363</v>
      </c>
      <c r="G147" s="403"/>
      <c r="H147" s="403"/>
      <c r="I147" s="183"/>
      <c r="J147" s="182">
        <v>538769909</v>
      </c>
      <c r="K147" s="408"/>
      <c r="L147" s="408"/>
      <c r="M147" s="408"/>
      <c r="N147" s="408"/>
      <c r="O147" s="408"/>
      <c r="P147" s="182">
        <v>14959</v>
      </c>
      <c r="Q147" s="364"/>
      <c r="R147" s="364"/>
      <c r="S147" s="183"/>
      <c r="T147" s="182">
        <v>524946635</v>
      </c>
      <c r="U147" s="182"/>
      <c r="V147" s="182"/>
      <c r="W147" s="182"/>
      <c r="X147" s="182"/>
      <c r="Y147" s="182"/>
      <c r="Z147" s="182"/>
      <c r="AA147" s="182"/>
      <c r="AB147" s="183"/>
      <c r="AC147" s="182">
        <v>604</v>
      </c>
      <c r="AD147" s="182"/>
      <c r="AE147" s="182"/>
      <c r="AF147" s="408"/>
      <c r="AG147" s="408"/>
      <c r="AH147" s="182">
        <v>13823274</v>
      </c>
      <c r="AI147" s="310"/>
      <c r="AJ147" s="310"/>
      <c r="AK147" s="310"/>
      <c r="AL147" s="408"/>
      <c r="AM147" s="390">
        <f>T147/J147*100</f>
        <v>97.4342898946125</v>
      </c>
      <c r="AN147" s="391"/>
      <c r="AO147" s="392"/>
    </row>
    <row r="148" spans="2:41" ht="16.5" customHeight="1">
      <c r="B148" s="113"/>
      <c r="C148" s="114"/>
      <c r="D148" s="114"/>
      <c r="E148" s="114"/>
      <c r="F148" s="403"/>
      <c r="G148" s="403"/>
      <c r="H148" s="403"/>
      <c r="I148" s="183"/>
      <c r="J148" s="408"/>
      <c r="K148" s="408"/>
      <c r="L148" s="408"/>
      <c r="M148" s="408"/>
      <c r="N148" s="408"/>
      <c r="O148" s="408"/>
      <c r="P148" s="364"/>
      <c r="Q148" s="364"/>
      <c r="R148" s="364"/>
      <c r="S148" s="183"/>
      <c r="T148" s="182"/>
      <c r="U148" s="182"/>
      <c r="V148" s="182"/>
      <c r="W148" s="182"/>
      <c r="X148" s="182"/>
      <c r="Y148" s="182"/>
      <c r="Z148" s="182"/>
      <c r="AA148" s="182"/>
      <c r="AB148" s="183"/>
      <c r="AC148" s="182"/>
      <c r="AD148" s="182"/>
      <c r="AE148" s="182"/>
      <c r="AF148" s="408"/>
      <c r="AG148" s="408"/>
      <c r="AH148" s="310"/>
      <c r="AI148" s="310"/>
      <c r="AJ148" s="310"/>
      <c r="AK148" s="310"/>
      <c r="AL148" s="408"/>
      <c r="AM148" s="390"/>
      <c r="AN148" s="391"/>
      <c r="AO148" s="392"/>
    </row>
    <row r="149" spans="2:41" ht="16.5" customHeight="1">
      <c r="B149" s="113" t="s">
        <v>37</v>
      </c>
      <c r="C149" s="114"/>
      <c r="D149" s="114"/>
      <c r="E149" s="114"/>
      <c r="F149" s="402">
        <v>23134</v>
      </c>
      <c r="G149" s="403"/>
      <c r="H149" s="403"/>
      <c r="I149" s="183"/>
      <c r="J149" s="182">
        <v>853602567</v>
      </c>
      <c r="K149" s="408"/>
      <c r="L149" s="408"/>
      <c r="M149" s="408"/>
      <c r="N149" s="408"/>
      <c r="O149" s="408"/>
      <c r="P149" s="182">
        <v>22626</v>
      </c>
      <c r="Q149" s="364"/>
      <c r="R149" s="364"/>
      <c r="S149" s="183"/>
      <c r="T149" s="182">
        <v>835712134</v>
      </c>
      <c r="U149" s="182"/>
      <c r="V149" s="182"/>
      <c r="W149" s="182"/>
      <c r="X149" s="182"/>
      <c r="Y149" s="182"/>
      <c r="Z149" s="182"/>
      <c r="AA149" s="182"/>
      <c r="AB149" s="183"/>
      <c r="AC149" s="182">
        <v>757</v>
      </c>
      <c r="AD149" s="182"/>
      <c r="AE149" s="182"/>
      <c r="AF149" s="408"/>
      <c r="AG149" s="408"/>
      <c r="AH149" s="182">
        <v>17890433</v>
      </c>
      <c r="AI149" s="310"/>
      <c r="AJ149" s="310"/>
      <c r="AK149" s="310"/>
      <c r="AL149" s="408"/>
      <c r="AM149" s="390">
        <f>T149/J149*100</f>
        <v>97.90412614820546</v>
      </c>
      <c r="AN149" s="391"/>
      <c r="AO149" s="392"/>
    </row>
    <row r="150" spans="2:41" ht="16.5" customHeight="1">
      <c r="B150" s="113"/>
      <c r="C150" s="114"/>
      <c r="D150" s="114"/>
      <c r="E150" s="114"/>
      <c r="F150" s="403"/>
      <c r="G150" s="403"/>
      <c r="H150" s="403"/>
      <c r="I150" s="183"/>
      <c r="J150" s="408"/>
      <c r="K150" s="408"/>
      <c r="L150" s="408"/>
      <c r="M150" s="408"/>
      <c r="N150" s="408"/>
      <c r="O150" s="408"/>
      <c r="P150" s="364"/>
      <c r="Q150" s="364"/>
      <c r="R150" s="364"/>
      <c r="S150" s="183"/>
      <c r="T150" s="182"/>
      <c r="U150" s="182"/>
      <c r="V150" s="182"/>
      <c r="W150" s="182"/>
      <c r="X150" s="182"/>
      <c r="Y150" s="182"/>
      <c r="Z150" s="182"/>
      <c r="AA150" s="182"/>
      <c r="AB150" s="183"/>
      <c r="AC150" s="182"/>
      <c r="AD150" s="182"/>
      <c r="AE150" s="182"/>
      <c r="AF150" s="408"/>
      <c r="AG150" s="408"/>
      <c r="AH150" s="310"/>
      <c r="AI150" s="310"/>
      <c r="AJ150" s="310"/>
      <c r="AK150" s="310"/>
      <c r="AL150" s="408"/>
      <c r="AM150" s="390"/>
      <c r="AN150" s="391"/>
      <c r="AO150" s="392"/>
    </row>
    <row r="151" spans="2:41" ht="16.5" customHeight="1">
      <c r="B151" s="113" t="s">
        <v>38</v>
      </c>
      <c r="C151" s="114"/>
      <c r="D151" s="114"/>
      <c r="E151" s="114"/>
      <c r="F151" s="402">
        <v>14484</v>
      </c>
      <c r="G151" s="403"/>
      <c r="H151" s="403"/>
      <c r="I151" s="183"/>
      <c r="J151" s="182">
        <v>526008006</v>
      </c>
      <c r="K151" s="408"/>
      <c r="L151" s="408"/>
      <c r="M151" s="408"/>
      <c r="N151" s="408"/>
      <c r="O151" s="408"/>
      <c r="P151" s="182">
        <v>14185</v>
      </c>
      <c r="Q151" s="364"/>
      <c r="R151" s="364"/>
      <c r="S151" s="183"/>
      <c r="T151" s="182">
        <v>515182906</v>
      </c>
      <c r="U151" s="182"/>
      <c r="V151" s="182"/>
      <c r="W151" s="182"/>
      <c r="X151" s="182"/>
      <c r="Y151" s="182"/>
      <c r="Z151" s="182"/>
      <c r="AA151" s="182"/>
      <c r="AB151" s="183"/>
      <c r="AC151" s="182">
        <v>453</v>
      </c>
      <c r="AD151" s="182"/>
      <c r="AE151" s="182"/>
      <c r="AF151" s="408"/>
      <c r="AG151" s="408"/>
      <c r="AH151" s="182">
        <v>10825100</v>
      </c>
      <c r="AI151" s="310"/>
      <c r="AJ151" s="310"/>
      <c r="AK151" s="310"/>
      <c r="AL151" s="408"/>
      <c r="AM151" s="390">
        <f>T151/J151*100</f>
        <v>97.94202752115527</v>
      </c>
      <c r="AN151" s="391"/>
      <c r="AO151" s="392"/>
    </row>
    <row r="152" spans="2:41" ht="16.5" customHeight="1">
      <c r="B152" s="113"/>
      <c r="C152" s="114"/>
      <c r="D152" s="114"/>
      <c r="E152" s="114"/>
      <c r="F152" s="403"/>
      <c r="G152" s="403"/>
      <c r="H152" s="403"/>
      <c r="I152" s="183"/>
      <c r="J152" s="408"/>
      <c r="K152" s="408"/>
      <c r="L152" s="408"/>
      <c r="M152" s="408"/>
      <c r="N152" s="408"/>
      <c r="O152" s="408"/>
      <c r="P152" s="364"/>
      <c r="Q152" s="364"/>
      <c r="R152" s="364"/>
      <c r="S152" s="183"/>
      <c r="T152" s="182"/>
      <c r="U152" s="182"/>
      <c r="V152" s="182"/>
      <c r="W152" s="182"/>
      <c r="X152" s="182"/>
      <c r="Y152" s="182"/>
      <c r="Z152" s="182"/>
      <c r="AA152" s="182"/>
      <c r="AB152" s="183"/>
      <c r="AC152" s="182"/>
      <c r="AD152" s="182"/>
      <c r="AE152" s="182"/>
      <c r="AF152" s="408"/>
      <c r="AG152" s="408"/>
      <c r="AH152" s="310"/>
      <c r="AI152" s="310"/>
      <c r="AJ152" s="310"/>
      <c r="AK152" s="310"/>
      <c r="AL152" s="408"/>
      <c r="AM152" s="390"/>
      <c r="AN152" s="391"/>
      <c r="AO152" s="392"/>
    </row>
    <row r="153" spans="2:41" ht="16.5" customHeight="1">
      <c r="B153" s="113" t="s">
        <v>39</v>
      </c>
      <c r="C153" s="114"/>
      <c r="D153" s="114"/>
      <c r="E153" s="114"/>
      <c r="F153" s="402">
        <v>17203</v>
      </c>
      <c r="G153" s="403"/>
      <c r="H153" s="403"/>
      <c r="I153" s="183"/>
      <c r="J153" s="182">
        <v>632894267</v>
      </c>
      <c r="K153" s="408"/>
      <c r="L153" s="408"/>
      <c r="M153" s="408"/>
      <c r="N153" s="408"/>
      <c r="O153" s="408"/>
      <c r="P153" s="182">
        <v>16774</v>
      </c>
      <c r="Q153" s="364"/>
      <c r="R153" s="364"/>
      <c r="S153" s="183"/>
      <c r="T153" s="182">
        <v>616705662</v>
      </c>
      <c r="U153" s="182"/>
      <c r="V153" s="182"/>
      <c r="W153" s="182"/>
      <c r="X153" s="182"/>
      <c r="Y153" s="182"/>
      <c r="Z153" s="182"/>
      <c r="AA153" s="182"/>
      <c r="AB153" s="183"/>
      <c r="AC153" s="182">
        <v>629</v>
      </c>
      <c r="AD153" s="182"/>
      <c r="AE153" s="182"/>
      <c r="AF153" s="408"/>
      <c r="AG153" s="408"/>
      <c r="AH153" s="182">
        <v>16188605</v>
      </c>
      <c r="AI153" s="310"/>
      <c r="AJ153" s="310"/>
      <c r="AK153" s="310"/>
      <c r="AL153" s="408"/>
      <c r="AM153" s="390">
        <f>T153/J153*100</f>
        <v>97.44213119882788</v>
      </c>
      <c r="AN153" s="391"/>
      <c r="AO153" s="392"/>
    </row>
    <row r="154" spans="2:41" ht="16.5" customHeight="1">
      <c r="B154" s="113"/>
      <c r="C154" s="114"/>
      <c r="D154" s="114"/>
      <c r="E154" s="114"/>
      <c r="F154" s="403"/>
      <c r="G154" s="403"/>
      <c r="H154" s="403"/>
      <c r="I154" s="183"/>
      <c r="J154" s="408"/>
      <c r="K154" s="408"/>
      <c r="L154" s="408"/>
      <c r="M154" s="408"/>
      <c r="N154" s="408"/>
      <c r="O154" s="408"/>
      <c r="P154" s="364"/>
      <c r="Q154" s="364"/>
      <c r="R154" s="364"/>
      <c r="S154" s="183"/>
      <c r="T154" s="182"/>
      <c r="U154" s="182"/>
      <c r="V154" s="182"/>
      <c r="W154" s="182"/>
      <c r="X154" s="182"/>
      <c r="Y154" s="182"/>
      <c r="Z154" s="182"/>
      <c r="AA154" s="182"/>
      <c r="AB154" s="183"/>
      <c r="AC154" s="182"/>
      <c r="AD154" s="182"/>
      <c r="AE154" s="182"/>
      <c r="AF154" s="408"/>
      <c r="AG154" s="408"/>
      <c r="AH154" s="310"/>
      <c r="AI154" s="310"/>
      <c r="AJ154" s="310"/>
      <c r="AK154" s="310"/>
      <c r="AL154" s="408"/>
      <c r="AM154" s="390"/>
      <c r="AN154" s="391"/>
      <c r="AO154" s="392"/>
    </row>
    <row r="155" spans="2:41" ht="16.5" customHeight="1">
      <c r="B155" s="113" t="s">
        <v>40</v>
      </c>
      <c r="C155" s="114"/>
      <c r="D155" s="114"/>
      <c r="E155" s="114"/>
      <c r="F155" s="402">
        <v>365</v>
      </c>
      <c r="G155" s="403"/>
      <c r="H155" s="403"/>
      <c r="I155" s="183"/>
      <c r="J155" s="182">
        <v>10430682</v>
      </c>
      <c r="K155" s="408"/>
      <c r="L155" s="408"/>
      <c r="M155" s="408"/>
      <c r="N155" s="408"/>
      <c r="O155" s="408"/>
      <c r="P155" s="182">
        <v>364</v>
      </c>
      <c r="Q155" s="364"/>
      <c r="R155" s="364"/>
      <c r="S155" s="183"/>
      <c r="T155" s="182">
        <v>10411183</v>
      </c>
      <c r="U155" s="182"/>
      <c r="V155" s="182"/>
      <c r="W155" s="182"/>
      <c r="X155" s="182"/>
      <c r="Y155" s="182"/>
      <c r="Z155" s="182"/>
      <c r="AA155" s="182"/>
      <c r="AB155" s="183"/>
      <c r="AC155" s="182">
        <v>6</v>
      </c>
      <c r="AD155" s="182"/>
      <c r="AE155" s="182"/>
      <c r="AF155" s="408"/>
      <c r="AG155" s="408"/>
      <c r="AH155" s="182">
        <v>19499</v>
      </c>
      <c r="AI155" s="310"/>
      <c r="AJ155" s="310"/>
      <c r="AK155" s="310"/>
      <c r="AL155" s="408"/>
      <c r="AM155" s="390">
        <f>T155/J155*100</f>
        <v>99.81306112102737</v>
      </c>
      <c r="AN155" s="391"/>
      <c r="AO155" s="392"/>
    </row>
    <row r="156" spans="2:41" ht="16.5" customHeight="1" thickBot="1">
      <c r="B156" s="115"/>
      <c r="C156" s="116"/>
      <c r="D156" s="116"/>
      <c r="E156" s="116"/>
      <c r="F156" s="411"/>
      <c r="G156" s="411"/>
      <c r="H156" s="411"/>
      <c r="I156" s="185"/>
      <c r="J156" s="410"/>
      <c r="K156" s="410"/>
      <c r="L156" s="410"/>
      <c r="M156" s="410"/>
      <c r="N156" s="410"/>
      <c r="O156" s="410"/>
      <c r="P156" s="365"/>
      <c r="Q156" s="365"/>
      <c r="R156" s="365"/>
      <c r="S156" s="185"/>
      <c r="T156" s="184"/>
      <c r="U156" s="184"/>
      <c r="V156" s="184"/>
      <c r="W156" s="184"/>
      <c r="X156" s="184"/>
      <c r="Y156" s="184"/>
      <c r="Z156" s="184"/>
      <c r="AA156" s="184"/>
      <c r="AB156" s="185"/>
      <c r="AC156" s="184"/>
      <c r="AD156" s="184"/>
      <c r="AE156" s="184"/>
      <c r="AF156" s="410"/>
      <c r="AG156" s="410"/>
      <c r="AH156" s="409"/>
      <c r="AI156" s="409"/>
      <c r="AJ156" s="409"/>
      <c r="AK156" s="409"/>
      <c r="AL156" s="410"/>
      <c r="AM156" s="399"/>
      <c r="AN156" s="400"/>
      <c r="AO156" s="401"/>
    </row>
    <row r="157" spans="2:41" ht="16.5" customHeight="1" thickTop="1">
      <c r="B157" s="84" t="s">
        <v>41</v>
      </c>
      <c r="C157" s="85"/>
      <c r="D157" s="85"/>
      <c r="E157" s="85"/>
      <c r="F157" s="369">
        <f>SUM(F143:H156)</f>
        <v>103404</v>
      </c>
      <c r="G157" s="370"/>
      <c r="H157" s="370"/>
      <c r="I157" s="323"/>
      <c r="J157" s="358">
        <f>SUM(J143:O156)</f>
        <v>3719145445</v>
      </c>
      <c r="K157" s="359"/>
      <c r="L157" s="359"/>
      <c r="M157" s="359"/>
      <c r="N157" s="359"/>
      <c r="O157" s="359"/>
      <c r="P157" s="358">
        <f>SUM(P143:R156)</f>
        <v>100948</v>
      </c>
      <c r="Q157" s="361"/>
      <c r="R157" s="361"/>
      <c r="S157" s="323"/>
      <c r="T157" s="358">
        <f>SUM(T143:AB156)</f>
        <v>3631019336</v>
      </c>
      <c r="U157" s="358"/>
      <c r="V157" s="358"/>
      <c r="W157" s="358"/>
      <c r="X157" s="358"/>
      <c r="Y157" s="358"/>
      <c r="Z157" s="358"/>
      <c r="AA157" s="358"/>
      <c r="AB157" s="323"/>
      <c r="AC157" s="358">
        <f>SUM(AC143:AG156)</f>
        <v>3676</v>
      </c>
      <c r="AD157" s="358"/>
      <c r="AE157" s="358"/>
      <c r="AF157" s="359"/>
      <c r="AG157" s="359"/>
      <c r="AH157" s="358">
        <f>SUM(AH143:AL156)</f>
        <v>88126109</v>
      </c>
      <c r="AI157" s="405"/>
      <c r="AJ157" s="405"/>
      <c r="AK157" s="405"/>
      <c r="AL157" s="359"/>
      <c r="AM157" s="393">
        <f>T157/J157*100</f>
        <v>97.63047424997922</v>
      </c>
      <c r="AN157" s="394"/>
      <c r="AO157" s="395"/>
    </row>
    <row r="158" spans="2:41" ht="16.5" customHeight="1" thickBot="1">
      <c r="B158" s="86"/>
      <c r="C158" s="82"/>
      <c r="D158" s="82"/>
      <c r="E158" s="82"/>
      <c r="F158" s="371"/>
      <c r="G158" s="371"/>
      <c r="H158" s="371"/>
      <c r="I158" s="363"/>
      <c r="J158" s="360"/>
      <c r="K158" s="360"/>
      <c r="L158" s="360"/>
      <c r="M158" s="360"/>
      <c r="N158" s="360"/>
      <c r="O158" s="360"/>
      <c r="P158" s="362"/>
      <c r="Q158" s="362"/>
      <c r="R158" s="362"/>
      <c r="S158" s="363"/>
      <c r="T158" s="407"/>
      <c r="U158" s="407"/>
      <c r="V158" s="407"/>
      <c r="W158" s="407"/>
      <c r="X158" s="407"/>
      <c r="Y158" s="407"/>
      <c r="Z158" s="407"/>
      <c r="AA158" s="407"/>
      <c r="AB158" s="363"/>
      <c r="AC158" s="407"/>
      <c r="AD158" s="407"/>
      <c r="AE158" s="407"/>
      <c r="AF158" s="360"/>
      <c r="AG158" s="360"/>
      <c r="AH158" s="406"/>
      <c r="AI158" s="406"/>
      <c r="AJ158" s="406"/>
      <c r="AK158" s="406"/>
      <c r="AL158" s="360"/>
      <c r="AM158" s="396"/>
      <c r="AN158" s="397"/>
      <c r="AO158" s="398"/>
    </row>
    <row r="159" spans="2:41" ht="16.5" customHeight="1">
      <c r="B159" s="29" t="s">
        <v>98</v>
      </c>
      <c r="C159" s="95" t="s">
        <v>66</v>
      </c>
      <c r="D159" s="181"/>
      <c r="E159" s="181"/>
      <c r="F159" s="181"/>
      <c r="G159" s="181"/>
      <c r="H159" s="181"/>
      <c r="I159" s="181"/>
      <c r="J159" s="181"/>
      <c r="K159" s="181"/>
      <c r="L159" s="181"/>
      <c r="M159" s="181"/>
      <c r="N159" s="181"/>
      <c r="O159" s="181"/>
      <c r="P159" s="181"/>
      <c r="Q159" s="181"/>
      <c r="R159" s="181"/>
      <c r="S159" s="181"/>
      <c r="T159" s="181"/>
      <c r="U159" s="181"/>
      <c r="V159" s="181"/>
      <c r="W159" s="181"/>
      <c r="X159" s="181"/>
      <c r="Y159" s="181"/>
      <c r="Z159" s="181"/>
      <c r="AA159" s="181"/>
      <c r="AB159" s="70"/>
      <c r="AC159" s="32"/>
      <c r="AD159" s="32"/>
      <c r="AE159" s="32"/>
      <c r="AF159" s="54"/>
      <c r="AG159" s="54"/>
      <c r="AH159" s="56"/>
      <c r="AI159" s="56"/>
      <c r="AJ159" s="56"/>
      <c r="AK159" s="56"/>
      <c r="AL159" s="54"/>
      <c r="AM159" s="38"/>
      <c r="AN159" s="38"/>
      <c r="AO159" s="38"/>
    </row>
    <row r="160" spans="2:41" ht="16.5" customHeight="1" thickBot="1">
      <c r="B160" s="21" t="s">
        <v>27</v>
      </c>
      <c r="C160" s="1"/>
      <c r="D160" s="1"/>
      <c r="E160" s="1"/>
      <c r="F160" s="39"/>
      <c r="G160" s="21" t="s">
        <v>129</v>
      </c>
      <c r="H160" s="39"/>
      <c r="I160" s="43"/>
      <c r="J160" s="54"/>
      <c r="K160" s="54"/>
      <c r="L160" s="54"/>
      <c r="M160" s="54"/>
      <c r="N160" s="54"/>
      <c r="O160" s="54"/>
      <c r="P160" s="40"/>
      <c r="Q160" s="40"/>
      <c r="R160" s="40"/>
      <c r="S160" s="43"/>
      <c r="T160" s="32"/>
      <c r="U160" s="32"/>
      <c r="V160" s="32"/>
      <c r="W160" s="32"/>
      <c r="X160" s="32"/>
      <c r="Y160" s="32"/>
      <c r="Z160" s="32"/>
      <c r="AA160" s="32"/>
      <c r="AB160" s="43"/>
      <c r="AC160" s="32"/>
      <c r="AD160" s="32"/>
      <c r="AE160" s="32"/>
      <c r="AF160" s="54"/>
      <c r="AG160" s="27" t="s">
        <v>61</v>
      </c>
      <c r="AH160" s="56"/>
      <c r="AI160" s="56"/>
      <c r="AJ160" s="56"/>
      <c r="AK160" s="56"/>
      <c r="AL160" s="54"/>
      <c r="AM160" s="38"/>
      <c r="AN160" s="38"/>
      <c r="AO160" s="38"/>
    </row>
    <row r="161" spans="2:41" ht="16.5" customHeight="1">
      <c r="B161" s="141"/>
      <c r="C161" s="142"/>
      <c r="D161" s="142"/>
      <c r="E161" s="143"/>
      <c r="F161" s="134" t="s">
        <v>20</v>
      </c>
      <c r="G161" s="135"/>
      <c r="H161" s="135"/>
      <c r="I161" s="135"/>
      <c r="J161" s="135"/>
      <c r="K161" s="135"/>
      <c r="L161" s="135"/>
      <c r="M161" s="150"/>
      <c r="N161" s="134" t="s">
        <v>21</v>
      </c>
      <c r="O161" s="135"/>
      <c r="P161" s="135" t="s">
        <v>130</v>
      </c>
      <c r="Q161" s="135"/>
      <c r="R161" s="135"/>
      <c r="S161" s="135"/>
      <c r="T161" s="135"/>
      <c r="U161" s="135"/>
      <c r="V161" s="135"/>
      <c r="W161" s="135"/>
      <c r="X161" s="150"/>
      <c r="Y161" s="134" t="s">
        <v>86</v>
      </c>
      <c r="Z161" s="135"/>
      <c r="AA161" s="135"/>
      <c r="AB161" s="135"/>
      <c r="AC161" s="135" t="s">
        <v>131</v>
      </c>
      <c r="AD161" s="135"/>
      <c r="AE161" s="135"/>
      <c r="AF161" s="150"/>
      <c r="AG161" s="134" t="s">
        <v>87</v>
      </c>
      <c r="AH161" s="135"/>
      <c r="AI161" s="135"/>
      <c r="AJ161" s="135"/>
      <c r="AK161" s="135"/>
      <c r="AL161" s="135"/>
      <c r="AM161" s="135"/>
      <c r="AN161" s="136" t="s">
        <v>23</v>
      </c>
      <c r="AO161" s="137"/>
    </row>
    <row r="162" spans="2:41" ht="16.5" customHeight="1">
      <c r="B162" s="144"/>
      <c r="C162" s="145"/>
      <c r="D162" s="145"/>
      <c r="E162" s="146"/>
      <c r="F162" s="138" t="s">
        <v>24</v>
      </c>
      <c r="G162" s="139"/>
      <c r="H162" s="139"/>
      <c r="I162" s="138" t="s">
        <v>63</v>
      </c>
      <c r="J162" s="139"/>
      <c r="K162" s="139"/>
      <c r="L162" s="139"/>
      <c r="M162" s="139"/>
      <c r="N162" s="138" t="s">
        <v>24</v>
      </c>
      <c r="O162" s="139"/>
      <c r="P162" s="139"/>
      <c r="Q162" s="138" t="s">
        <v>63</v>
      </c>
      <c r="R162" s="139"/>
      <c r="S162" s="139"/>
      <c r="T162" s="139"/>
      <c r="U162" s="139"/>
      <c r="V162" s="139"/>
      <c r="W162" s="139"/>
      <c r="X162" s="139"/>
      <c r="Y162" s="138" t="s">
        <v>24</v>
      </c>
      <c r="Z162" s="139"/>
      <c r="AA162" s="139"/>
      <c r="AB162" s="138" t="s">
        <v>62</v>
      </c>
      <c r="AC162" s="139"/>
      <c r="AD162" s="139"/>
      <c r="AE162" s="139"/>
      <c r="AF162" s="139"/>
      <c r="AG162" s="138" t="s">
        <v>24</v>
      </c>
      <c r="AH162" s="139"/>
      <c r="AI162" s="139"/>
      <c r="AJ162" s="138" t="s">
        <v>62</v>
      </c>
      <c r="AK162" s="139"/>
      <c r="AL162" s="139"/>
      <c r="AM162" s="139"/>
      <c r="AN162" s="112"/>
      <c r="AO162" s="107"/>
    </row>
    <row r="163" spans="2:41" ht="16.5" customHeight="1">
      <c r="B163" s="147"/>
      <c r="C163" s="148"/>
      <c r="D163" s="148"/>
      <c r="E163" s="149"/>
      <c r="F163" s="140"/>
      <c r="G163" s="140"/>
      <c r="H163" s="140"/>
      <c r="I163" s="140"/>
      <c r="J163" s="140"/>
      <c r="K163" s="140"/>
      <c r="L163" s="140"/>
      <c r="M163" s="140"/>
      <c r="N163" s="140"/>
      <c r="O163" s="140"/>
      <c r="P163" s="140"/>
      <c r="Q163" s="140"/>
      <c r="R163" s="140"/>
      <c r="S163" s="140"/>
      <c r="T163" s="140"/>
      <c r="U163" s="140"/>
      <c r="V163" s="140"/>
      <c r="W163" s="140"/>
      <c r="X163" s="140"/>
      <c r="Y163" s="140"/>
      <c r="Z163" s="140"/>
      <c r="AA163" s="140"/>
      <c r="AB163" s="140"/>
      <c r="AC163" s="140"/>
      <c r="AD163" s="140"/>
      <c r="AE163" s="140"/>
      <c r="AF163" s="140"/>
      <c r="AG163" s="140"/>
      <c r="AH163" s="140"/>
      <c r="AI163" s="140"/>
      <c r="AJ163" s="140"/>
      <c r="AK163" s="140"/>
      <c r="AL163" s="140"/>
      <c r="AM163" s="140"/>
      <c r="AN163" s="112"/>
      <c r="AO163" s="107"/>
    </row>
    <row r="164" spans="2:44" ht="16.5" customHeight="1">
      <c r="B164" s="113" t="s">
        <v>34</v>
      </c>
      <c r="C164" s="114"/>
      <c r="D164" s="114"/>
      <c r="E164" s="114"/>
      <c r="F164" s="117">
        <v>706</v>
      </c>
      <c r="G164" s="118"/>
      <c r="H164" s="118"/>
      <c r="I164" s="90">
        <v>24734773</v>
      </c>
      <c r="J164" s="91"/>
      <c r="K164" s="91"/>
      <c r="L164" s="91"/>
      <c r="M164" s="120"/>
      <c r="N164" s="117">
        <v>185</v>
      </c>
      <c r="O164" s="118"/>
      <c r="P164" s="118"/>
      <c r="Q164" s="90">
        <v>2869177</v>
      </c>
      <c r="R164" s="91"/>
      <c r="S164" s="91"/>
      <c r="T164" s="91"/>
      <c r="U164" s="91"/>
      <c r="V164" s="91"/>
      <c r="W164" s="91"/>
      <c r="X164" s="120"/>
      <c r="Y164" s="117">
        <v>403</v>
      </c>
      <c r="Z164" s="118"/>
      <c r="AA164" s="118"/>
      <c r="AB164" s="90">
        <v>9634060</v>
      </c>
      <c r="AC164" s="91"/>
      <c r="AD164" s="91"/>
      <c r="AE164" s="91"/>
      <c r="AF164" s="120"/>
      <c r="AG164" s="117">
        <v>455</v>
      </c>
      <c r="AH164" s="118"/>
      <c r="AI164" s="118"/>
      <c r="AJ164" s="90">
        <v>12231536</v>
      </c>
      <c r="AK164" s="91"/>
      <c r="AL164" s="91"/>
      <c r="AM164" s="91"/>
      <c r="AN164" s="156">
        <f>Q164/I164*100</f>
        <v>11.599770897432533</v>
      </c>
      <c r="AO164" s="157"/>
      <c r="AR164" s="53" t="s">
        <v>132</v>
      </c>
    </row>
    <row r="165" spans="2:44" ht="16.5" customHeight="1">
      <c r="B165" s="113"/>
      <c r="C165" s="114"/>
      <c r="D165" s="114"/>
      <c r="E165" s="114"/>
      <c r="F165" s="129"/>
      <c r="G165" s="129"/>
      <c r="H165" s="129"/>
      <c r="I165" s="110"/>
      <c r="J165" s="111"/>
      <c r="K165" s="111"/>
      <c r="L165" s="111"/>
      <c r="M165" s="130"/>
      <c r="N165" s="129"/>
      <c r="O165" s="129"/>
      <c r="P165" s="129"/>
      <c r="Q165" s="110"/>
      <c r="R165" s="111"/>
      <c r="S165" s="111"/>
      <c r="T165" s="111"/>
      <c r="U165" s="111"/>
      <c r="V165" s="111"/>
      <c r="W165" s="111"/>
      <c r="X165" s="130"/>
      <c r="Y165" s="129"/>
      <c r="Z165" s="129"/>
      <c r="AA165" s="129"/>
      <c r="AB165" s="110"/>
      <c r="AC165" s="111"/>
      <c r="AD165" s="111"/>
      <c r="AE165" s="111"/>
      <c r="AF165" s="130"/>
      <c r="AG165" s="129"/>
      <c r="AH165" s="129"/>
      <c r="AI165" s="129"/>
      <c r="AJ165" s="110"/>
      <c r="AK165" s="111"/>
      <c r="AL165" s="111"/>
      <c r="AM165" s="111"/>
      <c r="AN165" s="167"/>
      <c r="AO165" s="168"/>
      <c r="AR165" s="53"/>
    </row>
    <row r="166" spans="2:44" ht="16.5" customHeight="1">
      <c r="B166" s="113" t="s">
        <v>35</v>
      </c>
      <c r="C166" s="114"/>
      <c r="D166" s="114"/>
      <c r="E166" s="114"/>
      <c r="F166" s="117">
        <v>833</v>
      </c>
      <c r="G166" s="118"/>
      <c r="H166" s="118"/>
      <c r="I166" s="90">
        <v>29204610</v>
      </c>
      <c r="J166" s="91"/>
      <c r="K166" s="91"/>
      <c r="L166" s="91"/>
      <c r="M166" s="120"/>
      <c r="N166" s="117">
        <v>260</v>
      </c>
      <c r="O166" s="118"/>
      <c r="P166" s="118"/>
      <c r="Q166" s="90">
        <v>4451214</v>
      </c>
      <c r="R166" s="91"/>
      <c r="S166" s="91"/>
      <c r="T166" s="91"/>
      <c r="U166" s="91"/>
      <c r="V166" s="91"/>
      <c r="W166" s="91"/>
      <c r="X166" s="120"/>
      <c r="Y166" s="117">
        <v>434</v>
      </c>
      <c r="Z166" s="118"/>
      <c r="AA166" s="118"/>
      <c r="AB166" s="90">
        <v>10328803</v>
      </c>
      <c r="AC166" s="91"/>
      <c r="AD166" s="91"/>
      <c r="AE166" s="91"/>
      <c r="AF166" s="120"/>
      <c r="AG166" s="161">
        <v>524</v>
      </c>
      <c r="AH166" s="162"/>
      <c r="AI166" s="163"/>
      <c r="AJ166" s="90">
        <v>14424593</v>
      </c>
      <c r="AK166" s="91"/>
      <c r="AL166" s="91"/>
      <c r="AM166" s="91"/>
      <c r="AN166" s="151">
        <f>Q166/I166*100</f>
        <v>15.24147728731868</v>
      </c>
      <c r="AO166" s="152"/>
      <c r="AR166" s="53"/>
    </row>
    <row r="167" spans="2:44" ht="16.5" customHeight="1">
      <c r="B167" s="113"/>
      <c r="C167" s="114"/>
      <c r="D167" s="114"/>
      <c r="E167" s="114"/>
      <c r="F167" s="129"/>
      <c r="G167" s="129"/>
      <c r="H167" s="129"/>
      <c r="I167" s="110"/>
      <c r="J167" s="111"/>
      <c r="K167" s="111"/>
      <c r="L167" s="111"/>
      <c r="M167" s="130"/>
      <c r="N167" s="129"/>
      <c r="O167" s="129"/>
      <c r="P167" s="129"/>
      <c r="Q167" s="110"/>
      <c r="R167" s="111"/>
      <c r="S167" s="111"/>
      <c r="T167" s="111"/>
      <c r="U167" s="111"/>
      <c r="V167" s="111"/>
      <c r="W167" s="111"/>
      <c r="X167" s="130"/>
      <c r="Y167" s="129"/>
      <c r="Z167" s="129"/>
      <c r="AA167" s="129"/>
      <c r="AB167" s="110"/>
      <c r="AC167" s="111"/>
      <c r="AD167" s="111"/>
      <c r="AE167" s="111"/>
      <c r="AF167" s="130"/>
      <c r="AG167" s="164"/>
      <c r="AH167" s="165"/>
      <c r="AI167" s="166"/>
      <c r="AJ167" s="110"/>
      <c r="AK167" s="111"/>
      <c r="AL167" s="111"/>
      <c r="AM167" s="111"/>
      <c r="AN167" s="160"/>
      <c r="AO167" s="152"/>
      <c r="AR167" s="53"/>
    </row>
    <row r="168" spans="2:44" ht="16.5" customHeight="1">
      <c r="B168" s="113" t="s">
        <v>36</v>
      </c>
      <c r="C168" s="114"/>
      <c r="D168" s="114"/>
      <c r="E168" s="114"/>
      <c r="F168" s="117">
        <v>710</v>
      </c>
      <c r="G168" s="118"/>
      <c r="H168" s="118"/>
      <c r="I168" s="90">
        <v>25153885</v>
      </c>
      <c r="J168" s="91"/>
      <c r="K168" s="91"/>
      <c r="L168" s="91"/>
      <c r="M168" s="120"/>
      <c r="N168" s="117">
        <v>206</v>
      </c>
      <c r="O168" s="118"/>
      <c r="P168" s="118"/>
      <c r="Q168" s="90">
        <v>3447894</v>
      </c>
      <c r="R168" s="91"/>
      <c r="S168" s="91"/>
      <c r="T168" s="91"/>
      <c r="U168" s="91"/>
      <c r="V168" s="91"/>
      <c r="W168" s="91"/>
      <c r="X168" s="120"/>
      <c r="Y168" s="117">
        <v>382</v>
      </c>
      <c r="Z168" s="118"/>
      <c r="AA168" s="118"/>
      <c r="AB168" s="90">
        <v>9063259</v>
      </c>
      <c r="AC168" s="91"/>
      <c r="AD168" s="91"/>
      <c r="AE168" s="91"/>
      <c r="AF168" s="120"/>
      <c r="AG168" s="161">
        <v>463</v>
      </c>
      <c r="AH168" s="162"/>
      <c r="AI168" s="163"/>
      <c r="AJ168" s="90">
        <v>12642732</v>
      </c>
      <c r="AK168" s="91"/>
      <c r="AL168" s="91"/>
      <c r="AM168" s="91"/>
      <c r="AN168" s="156">
        <f>Q168/I168*100</f>
        <v>13.707202684595243</v>
      </c>
      <c r="AO168" s="157"/>
      <c r="AR168" s="53"/>
    </row>
    <row r="169" spans="2:44" ht="16.5" customHeight="1">
      <c r="B169" s="113"/>
      <c r="C169" s="114"/>
      <c r="D169" s="114"/>
      <c r="E169" s="114"/>
      <c r="F169" s="129"/>
      <c r="G169" s="129"/>
      <c r="H169" s="129"/>
      <c r="I169" s="110"/>
      <c r="J169" s="111"/>
      <c r="K169" s="111"/>
      <c r="L169" s="111"/>
      <c r="M169" s="130"/>
      <c r="N169" s="129"/>
      <c r="O169" s="129"/>
      <c r="P169" s="129"/>
      <c r="Q169" s="110"/>
      <c r="R169" s="111"/>
      <c r="S169" s="111"/>
      <c r="T169" s="111"/>
      <c r="U169" s="111"/>
      <c r="V169" s="111"/>
      <c r="W169" s="111"/>
      <c r="X169" s="130"/>
      <c r="Y169" s="129"/>
      <c r="Z169" s="129"/>
      <c r="AA169" s="129"/>
      <c r="AB169" s="110"/>
      <c r="AC169" s="111"/>
      <c r="AD169" s="111"/>
      <c r="AE169" s="111"/>
      <c r="AF169" s="130"/>
      <c r="AG169" s="164"/>
      <c r="AH169" s="165"/>
      <c r="AI169" s="166"/>
      <c r="AJ169" s="110"/>
      <c r="AK169" s="111"/>
      <c r="AL169" s="111"/>
      <c r="AM169" s="111"/>
      <c r="AN169" s="167"/>
      <c r="AO169" s="168"/>
      <c r="AR169" s="53"/>
    </row>
    <row r="170" spans="2:44" ht="16.5" customHeight="1">
      <c r="B170" s="113" t="s">
        <v>37</v>
      </c>
      <c r="C170" s="114"/>
      <c r="D170" s="114"/>
      <c r="E170" s="114"/>
      <c r="F170" s="117">
        <v>918</v>
      </c>
      <c r="G170" s="118"/>
      <c r="H170" s="118"/>
      <c r="I170" s="90">
        <v>33156914</v>
      </c>
      <c r="J170" s="91"/>
      <c r="K170" s="91"/>
      <c r="L170" s="91"/>
      <c r="M170" s="120"/>
      <c r="N170" s="117">
        <v>341</v>
      </c>
      <c r="O170" s="118"/>
      <c r="P170" s="118"/>
      <c r="Q170" s="90">
        <v>6094670</v>
      </c>
      <c r="R170" s="91"/>
      <c r="S170" s="91"/>
      <c r="T170" s="91"/>
      <c r="U170" s="91"/>
      <c r="V170" s="91"/>
      <c r="W170" s="91"/>
      <c r="X170" s="120"/>
      <c r="Y170" s="117">
        <v>450</v>
      </c>
      <c r="Z170" s="118"/>
      <c r="AA170" s="118"/>
      <c r="AB170" s="90">
        <v>11635049</v>
      </c>
      <c r="AC170" s="91"/>
      <c r="AD170" s="91"/>
      <c r="AE170" s="91"/>
      <c r="AF170" s="120"/>
      <c r="AG170" s="161">
        <v>575</v>
      </c>
      <c r="AH170" s="162"/>
      <c r="AI170" s="163"/>
      <c r="AJ170" s="90">
        <v>15427195</v>
      </c>
      <c r="AK170" s="91"/>
      <c r="AL170" s="91"/>
      <c r="AM170" s="91"/>
      <c r="AN170" s="151">
        <f>Q170/I170*100</f>
        <v>18.381294471493938</v>
      </c>
      <c r="AO170" s="152"/>
      <c r="AR170" s="53"/>
    </row>
    <row r="171" spans="2:41" ht="16.5" customHeight="1">
      <c r="B171" s="113"/>
      <c r="C171" s="114"/>
      <c r="D171" s="114"/>
      <c r="E171" s="114"/>
      <c r="F171" s="129"/>
      <c r="G171" s="129"/>
      <c r="H171" s="129"/>
      <c r="I171" s="110"/>
      <c r="J171" s="111"/>
      <c r="K171" s="111"/>
      <c r="L171" s="111"/>
      <c r="M171" s="130"/>
      <c r="N171" s="129"/>
      <c r="O171" s="129"/>
      <c r="P171" s="129"/>
      <c r="Q171" s="110"/>
      <c r="R171" s="111"/>
      <c r="S171" s="111"/>
      <c r="T171" s="111"/>
      <c r="U171" s="111"/>
      <c r="V171" s="111"/>
      <c r="W171" s="111"/>
      <c r="X171" s="130"/>
      <c r="Y171" s="129"/>
      <c r="Z171" s="129"/>
      <c r="AA171" s="129"/>
      <c r="AB171" s="110"/>
      <c r="AC171" s="111"/>
      <c r="AD171" s="111"/>
      <c r="AE171" s="111"/>
      <c r="AF171" s="130"/>
      <c r="AG171" s="164"/>
      <c r="AH171" s="165"/>
      <c r="AI171" s="166"/>
      <c r="AJ171" s="110"/>
      <c r="AK171" s="111"/>
      <c r="AL171" s="111"/>
      <c r="AM171" s="111"/>
      <c r="AN171" s="160"/>
      <c r="AO171" s="152"/>
    </row>
    <row r="172" spans="2:41" ht="16.5" customHeight="1">
      <c r="B172" s="113" t="s">
        <v>38</v>
      </c>
      <c r="C172" s="114"/>
      <c r="D172" s="114"/>
      <c r="E172" s="114"/>
      <c r="F172" s="117">
        <v>532</v>
      </c>
      <c r="G172" s="118"/>
      <c r="H172" s="118"/>
      <c r="I172" s="90">
        <v>19453897</v>
      </c>
      <c r="J172" s="91"/>
      <c r="K172" s="91"/>
      <c r="L172" s="91"/>
      <c r="M172" s="120"/>
      <c r="N172" s="117">
        <v>177</v>
      </c>
      <c r="O172" s="118"/>
      <c r="P172" s="118"/>
      <c r="Q172" s="90">
        <v>2477603</v>
      </c>
      <c r="R172" s="91"/>
      <c r="S172" s="91"/>
      <c r="T172" s="91"/>
      <c r="U172" s="91"/>
      <c r="V172" s="91"/>
      <c r="W172" s="91"/>
      <c r="X172" s="120"/>
      <c r="Y172" s="117">
        <v>275</v>
      </c>
      <c r="Z172" s="118"/>
      <c r="AA172" s="118"/>
      <c r="AB172" s="90">
        <v>7102351</v>
      </c>
      <c r="AC172" s="91"/>
      <c r="AD172" s="91"/>
      <c r="AE172" s="91"/>
      <c r="AF172" s="120"/>
      <c r="AG172" s="161">
        <v>344</v>
      </c>
      <c r="AH172" s="162"/>
      <c r="AI172" s="163"/>
      <c r="AJ172" s="90">
        <v>9873943</v>
      </c>
      <c r="AK172" s="91"/>
      <c r="AL172" s="91"/>
      <c r="AM172" s="91"/>
      <c r="AN172" s="156">
        <f>Q172/I172*100</f>
        <v>12.73576702909448</v>
      </c>
      <c r="AO172" s="157"/>
    </row>
    <row r="173" spans="2:41" ht="16.5" customHeight="1">
      <c r="B173" s="113"/>
      <c r="C173" s="114"/>
      <c r="D173" s="114"/>
      <c r="E173" s="114"/>
      <c r="F173" s="129"/>
      <c r="G173" s="129"/>
      <c r="H173" s="129"/>
      <c r="I173" s="110"/>
      <c r="J173" s="111"/>
      <c r="K173" s="111"/>
      <c r="L173" s="111"/>
      <c r="M173" s="130"/>
      <c r="N173" s="129"/>
      <c r="O173" s="129"/>
      <c r="P173" s="129"/>
      <c r="Q173" s="110"/>
      <c r="R173" s="111"/>
      <c r="S173" s="111"/>
      <c r="T173" s="111"/>
      <c r="U173" s="111"/>
      <c r="V173" s="111"/>
      <c r="W173" s="111"/>
      <c r="X173" s="130"/>
      <c r="Y173" s="129"/>
      <c r="Z173" s="129"/>
      <c r="AA173" s="129"/>
      <c r="AB173" s="110"/>
      <c r="AC173" s="111"/>
      <c r="AD173" s="111"/>
      <c r="AE173" s="111"/>
      <c r="AF173" s="130"/>
      <c r="AG173" s="164"/>
      <c r="AH173" s="165"/>
      <c r="AI173" s="166"/>
      <c r="AJ173" s="110"/>
      <c r="AK173" s="111"/>
      <c r="AL173" s="111"/>
      <c r="AM173" s="111"/>
      <c r="AN173" s="167"/>
      <c r="AO173" s="168"/>
    </row>
    <row r="174" spans="2:41" ht="16.5" customHeight="1">
      <c r="B174" s="113" t="s">
        <v>39</v>
      </c>
      <c r="C174" s="114"/>
      <c r="D174" s="114"/>
      <c r="E174" s="114"/>
      <c r="F174" s="117">
        <v>751</v>
      </c>
      <c r="G174" s="118"/>
      <c r="H174" s="118"/>
      <c r="I174" s="90">
        <v>29999492</v>
      </c>
      <c r="J174" s="91"/>
      <c r="K174" s="91"/>
      <c r="L174" s="91"/>
      <c r="M174" s="120"/>
      <c r="N174" s="117">
        <v>209</v>
      </c>
      <c r="O174" s="118"/>
      <c r="P174" s="118"/>
      <c r="Q174" s="90">
        <v>3503594</v>
      </c>
      <c r="R174" s="91"/>
      <c r="S174" s="91"/>
      <c r="T174" s="91"/>
      <c r="U174" s="91"/>
      <c r="V174" s="91"/>
      <c r="W174" s="91"/>
      <c r="X174" s="120"/>
      <c r="Y174" s="117">
        <v>421</v>
      </c>
      <c r="Z174" s="118"/>
      <c r="AA174" s="118"/>
      <c r="AB174" s="90">
        <v>11423112</v>
      </c>
      <c r="AC174" s="91"/>
      <c r="AD174" s="91"/>
      <c r="AE174" s="91"/>
      <c r="AF174" s="120"/>
      <c r="AG174" s="117">
        <v>519</v>
      </c>
      <c r="AH174" s="118"/>
      <c r="AI174" s="118"/>
      <c r="AJ174" s="90">
        <v>15072786</v>
      </c>
      <c r="AK174" s="91"/>
      <c r="AL174" s="91"/>
      <c r="AM174" s="91"/>
      <c r="AN174" s="151">
        <f>Q174/I174*100</f>
        <v>11.67884442843232</v>
      </c>
      <c r="AO174" s="152"/>
    </row>
    <row r="175" spans="2:41" ht="16.5" customHeight="1">
      <c r="B175" s="113"/>
      <c r="C175" s="114"/>
      <c r="D175" s="114"/>
      <c r="E175" s="114"/>
      <c r="F175" s="129"/>
      <c r="G175" s="129"/>
      <c r="H175" s="129"/>
      <c r="I175" s="110"/>
      <c r="J175" s="111"/>
      <c r="K175" s="111"/>
      <c r="L175" s="111"/>
      <c r="M175" s="130"/>
      <c r="N175" s="129"/>
      <c r="O175" s="129"/>
      <c r="P175" s="129"/>
      <c r="Q175" s="110"/>
      <c r="R175" s="111"/>
      <c r="S175" s="111"/>
      <c r="T175" s="111"/>
      <c r="U175" s="111"/>
      <c r="V175" s="111"/>
      <c r="W175" s="111"/>
      <c r="X175" s="130"/>
      <c r="Y175" s="129"/>
      <c r="Z175" s="129"/>
      <c r="AA175" s="129"/>
      <c r="AB175" s="110"/>
      <c r="AC175" s="111"/>
      <c r="AD175" s="111"/>
      <c r="AE175" s="111"/>
      <c r="AF175" s="130"/>
      <c r="AG175" s="129"/>
      <c r="AH175" s="129"/>
      <c r="AI175" s="129"/>
      <c r="AJ175" s="110"/>
      <c r="AK175" s="111"/>
      <c r="AL175" s="111"/>
      <c r="AM175" s="111"/>
      <c r="AN175" s="160"/>
      <c r="AO175" s="152"/>
    </row>
    <row r="176" spans="2:41" ht="16.5" customHeight="1">
      <c r="B176" s="113" t="s">
        <v>40</v>
      </c>
      <c r="C176" s="114"/>
      <c r="D176" s="114"/>
      <c r="E176" s="114"/>
      <c r="F176" s="117">
        <v>9</v>
      </c>
      <c r="G176" s="118"/>
      <c r="H176" s="118"/>
      <c r="I176" s="90">
        <v>27876</v>
      </c>
      <c r="J176" s="91"/>
      <c r="K176" s="91"/>
      <c r="L176" s="91"/>
      <c r="M176" s="120"/>
      <c r="N176" s="117">
        <v>3</v>
      </c>
      <c r="O176" s="118"/>
      <c r="P176" s="118"/>
      <c r="Q176" s="90">
        <v>12021</v>
      </c>
      <c r="R176" s="91"/>
      <c r="S176" s="91"/>
      <c r="T176" s="91"/>
      <c r="U176" s="91"/>
      <c r="V176" s="91"/>
      <c r="W176" s="91"/>
      <c r="X176" s="120"/>
      <c r="Y176" s="117">
        <v>4</v>
      </c>
      <c r="Z176" s="118"/>
      <c r="AA176" s="118"/>
      <c r="AB176" s="90">
        <v>11077</v>
      </c>
      <c r="AC176" s="91"/>
      <c r="AD176" s="91"/>
      <c r="AE176" s="91"/>
      <c r="AF176" s="120"/>
      <c r="AG176" s="99">
        <v>2</v>
      </c>
      <c r="AH176" s="100"/>
      <c r="AI176" s="100"/>
      <c r="AJ176" s="90">
        <v>4778</v>
      </c>
      <c r="AK176" s="91"/>
      <c r="AL176" s="91"/>
      <c r="AM176" s="91"/>
      <c r="AN176" s="156">
        <f>Q176/I176*100</f>
        <v>43.123116659492034</v>
      </c>
      <c r="AO176" s="157"/>
    </row>
    <row r="177" spans="2:41" ht="16.5" customHeight="1" thickBot="1">
      <c r="B177" s="115"/>
      <c r="C177" s="116"/>
      <c r="D177" s="116"/>
      <c r="E177" s="116"/>
      <c r="F177" s="119"/>
      <c r="G177" s="119"/>
      <c r="H177" s="119"/>
      <c r="I177" s="92"/>
      <c r="J177" s="93"/>
      <c r="K177" s="93"/>
      <c r="L177" s="93"/>
      <c r="M177" s="121"/>
      <c r="N177" s="119"/>
      <c r="O177" s="119"/>
      <c r="P177" s="119"/>
      <c r="Q177" s="92"/>
      <c r="R177" s="93"/>
      <c r="S177" s="93"/>
      <c r="T177" s="93"/>
      <c r="U177" s="93"/>
      <c r="V177" s="93"/>
      <c r="W177" s="93"/>
      <c r="X177" s="121"/>
      <c r="Y177" s="119"/>
      <c r="Z177" s="119"/>
      <c r="AA177" s="119"/>
      <c r="AB177" s="92"/>
      <c r="AC177" s="93"/>
      <c r="AD177" s="93"/>
      <c r="AE177" s="93"/>
      <c r="AF177" s="121"/>
      <c r="AG177" s="119"/>
      <c r="AH177" s="119"/>
      <c r="AI177" s="119"/>
      <c r="AJ177" s="92"/>
      <c r="AK177" s="93"/>
      <c r="AL177" s="93"/>
      <c r="AM177" s="93"/>
      <c r="AN177" s="158"/>
      <c r="AO177" s="159"/>
    </row>
    <row r="178" spans="2:41" ht="16.5" customHeight="1" thickTop="1">
      <c r="B178" s="84" t="s">
        <v>41</v>
      </c>
      <c r="C178" s="85"/>
      <c r="D178" s="85"/>
      <c r="E178" s="85"/>
      <c r="F178" s="99">
        <f>SUM(F164:H177)</f>
        <v>4459</v>
      </c>
      <c r="G178" s="100"/>
      <c r="H178" s="100"/>
      <c r="I178" s="102">
        <f>SUM(I164:M177)</f>
        <v>161731447</v>
      </c>
      <c r="J178" s="103"/>
      <c r="K178" s="103"/>
      <c r="L178" s="103"/>
      <c r="M178" s="83"/>
      <c r="N178" s="99">
        <f>SUM(N164:P177)</f>
        <v>1381</v>
      </c>
      <c r="O178" s="100"/>
      <c r="P178" s="100"/>
      <c r="Q178" s="102">
        <f>SUM(Q164:X177)</f>
        <v>22856173</v>
      </c>
      <c r="R178" s="103"/>
      <c r="S178" s="103"/>
      <c r="T178" s="103"/>
      <c r="U178" s="103"/>
      <c r="V178" s="103"/>
      <c r="W178" s="103"/>
      <c r="X178" s="83"/>
      <c r="Y178" s="99">
        <f>SUM(Y164:AA177)</f>
        <v>2369</v>
      </c>
      <c r="Z178" s="100"/>
      <c r="AA178" s="100"/>
      <c r="AB178" s="102">
        <f>SUM(AB164:AF177)</f>
        <v>59197711</v>
      </c>
      <c r="AC178" s="103"/>
      <c r="AD178" s="103"/>
      <c r="AE178" s="103"/>
      <c r="AF178" s="83"/>
      <c r="AG178" s="99">
        <f>SUM(AG164:AI177)</f>
        <v>2882</v>
      </c>
      <c r="AH178" s="100"/>
      <c r="AI178" s="100"/>
      <c r="AJ178" s="102">
        <f>SUM(AJ164:AM177)</f>
        <v>79677563</v>
      </c>
      <c r="AK178" s="103"/>
      <c r="AL178" s="103"/>
      <c r="AM178" s="103"/>
      <c r="AN178" s="151">
        <f>Q178/I178*100</f>
        <v>14.132176162376139</v>
      </c>
      <c r="AO178" s="152"/>
    </row>
    <row r="179" spans="2:41" ht="16.5" customHeight="1" thickBot="1">
      <c r="B179" s="86"/>
      <c r="C179" s="82"/>
      <c r="D179" s="82"/>
      <c r="E179" s="82"/>
      <c r="F179" s="101"/>
      <c r="G179" s="101"/>
      <c r="H179" s="101"/>
      <c r="I179" s="104"/>
      <c r="J179" s="105"/>
      <c r="K179" s="105"/>
      <c r="L179" s="105"/>
      <c r="M179" s="109"/>
      <c r="N179" s="101"/>
      <c r="O179" s="101"/>
      <c r="P179" s="101"/>
      <c r="Q179" s="104"/>
      <c r="R179" s="105"/>
      <c r="S179" s="105"/>
      <c r="T179" s="105"/>
      <c r="U179" s="105"/>
      <c r="V179" s="105"/>
      <c r="W179" s="105"/>
      <c r="X179" s="109"/>
      <c r="Y179" s="101"/>
      <c r="Z179" s="101"/>
      <c r="AA179" s="101"/>
      <c r="AB179" s="104"/>
      <c r="AC179" s="105"/>
      <c r="AD179" s="105"/>
      <c r="AE179" s="105"/>
      <c r="AF179" s="109"/>
      <c r="AG179" s="101"/>
      <c r="AH179" s="101"/>
      <c r="AI179" s="101"/>
      <c r="AJ179" s="104"/>
      <c r="AK179" s="105"/>
      <c r="AL179" s="105"/>
      <c r="AM179" s="105"/>
      <c r="AN179" s="153"/>
      <c r="AO179" s="154"/>
    </row>
    <row r="180" spans="2:41" ht="16.5" customHeight="1">
      <c r="B180" s="29" t="s">
        <v>98</v>
      </c>
      <c r="C180" s="30" t="s">
        <v>67</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70"/>
      <c r="AC180" s="32"/>
      <c r="AD180" s="32"/>
      <c r="AE180" s="32"/>
      <c r="AF180" s="54"/>
      <c r="AG180" s="54"/>
      <c r="AH180" s="56"/>
      <c r="AI180" s="56"/>
      <c r="AJ180" s="56"/>
      <c r="AK180" s="56"/>
      <c r="AL180" s="54"/>
      <c r="AM180" s="38"/>
      <c r="AN180" s="38"/>
      <c r="AO180" s="38"/>
    </row>
    <row r="181" spans="2:41" ht="16.5" customHeight="1">
      <c r="B181" s="29"/>
      <c r="C181" s="30"/>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70"/>
      <c r="AC181" s="32"/>
      <c r="AD181" s="32"/>
      <c r="AE181" s="32"/>
      <c r="AF181" s="54"/>
      <c r="AG181" s="54"/>
      <c r="AH181" s="56"/>
      <c r="AI181" s="56"/>
      <c r="AJ181" s="56"/>
      <c r="AK181" s="56"/>
      <c r="AL181" s="54"/>
      <c r="AM181" s="38"/>
      <c r="AN181" s="38"/>
      <c r="AO181" s="38"/>
    </row>
    <row r="182" spans="2:41" ht="16.5" customHeight="1">
      <c r="B182" s="81" t="s">
        <v>127</v>
      </c>
      <c r="C182" s="155" t="s">
        <v>120</v>
      </c>
      <c r="D182" s="155"/>
      <c r="E182" s="155"/>
      <c r="F182" s="155"/>
      <c r="G182" s="155"/>
      <c r="H182" s="155"/>
      <c r="I182" s="155"/>
      <c r="J182" s="155"/>
      <c r="K182" s="155"/>
      <c r="L182" s="155"/>
      <c r="M182" s="155"/>
      <c r="N182" s="155"/>
      <c r="O182" s="155"/>
      <c r="P182" s="155"/>
      <c r="Q182" s="155"/>
      <c r="R182" s="155"/>
      <c r="S182" s="155"/>
      <c r="T182" s="155"/>
      <c r="U182" s="155"/>
      <c r="V182" s="155"/>
      <c r="W182" s="155"/>
      <c r="X182" s="155"/>
      <c r="Y182" s="155"/>
      <c r="Z182" s="155"/>
      <c r="AA182" s="155"/>
      <c r="AB182" s="155"/>
      <c r="AC182" s="155"/>
      <c r="AD182" s="155"/>
      <c r="AE182" s="155"/>
      <c r="AF182" s="155"/>
      <c r="AG182" s="155"/>
      <c r="AH182" s="155"/>
      <c r="AI182" s="155"/>
      <c r="AJ182" s="155"/>
      <c r="AK182" s="155"/>
      <c r="AL182" s="155"/>
      <c r="AM182" s="155"/>
      <c r="AN182" s="155"/>
      <c r="AO182" s="155"/>
    </row>
    <row r="183" spans="2:41" ht="16.5" customHeight="1">
      <c r="B183" s="1"/>
      <c r="C183" s="1"/>
      <c r="D183" s="1"/>
      <c r="E183" s="1"/>
      <c r="F183" s="39"/>
      <c r="G183" s="39"/>
      <c r="H183" s="39"/>
      <c r="I183" s="43"/>
      <c r="J183" s="54"/>
      <c r="K183" s="54"/>
      <c r="L183" s="54"/>
      <c r="M183" s="54"/>
      <c r="N183" s="54"/>
      <c r="O183" s="54"/>
      <c r="P183" s="40"/>
      <c r="Q183" s="40"/>
      <c r="R183" s="40"/>
      <c r="S183" s="43"/>
      <c r="T183" s="32"/>
      <c r="U183" s="32"/>
      <c r="V183" s="32"/>
      <c r="W183" s="32"/>
      <c r="X183" s="32"/>
      <c r="Y183" s="32"/>
      <c r="Z183" s="32"/>
      <c r="AA183" s="32"/>
      <c r="AB183" s="43"/>
      <c r="AC183" s="32"/>
      <c r="AD183" s="32"/>
      <c r="AE183" s="32"/>
      <c r="AF183" s="54"/>
      <c r="AG183" s="54"/>
      <c r="AH183" s="56"/>
      <c r="AI183" s="56"/>
      <c r="AJ183" s="56"/>
      <c r="AK183" s="56"/>
      <c r="AL183" s="54"/>
      <c r="AM183" s="38"/>
      <c r="AN183" s="38"/>
      <c r="AO183" s="38"/>
    </row>
    <row r="184" spans="1:11" ht="16.5" customHeight="1">
      <c r="A184" s="41" t="s">
        <v>111</v>
      </c>
      <c r="B184" s="41"/>
      <c r="C184" s="42" t="s">
        <v>42</v>
      </c>
      <c r="D184" s="43"/>
      <c r="E184" s="43"/>
      <c r="F184" s="43"/>
      <c r="G184" s="43"/>
      <c r="H184" s="16"/>
      <c r="I184" s="44"/>
      <c r="K184" s="75"/>
    </row>
    <row r="185" spans="2:11" ht="16.5" customHeight="1">
      <c r="B185" s="45"/>
      <c r="C185" s="45"/>
      <c r="D185" s="46"/>
      <c r="E185" s="76"/>
      <c r="F185" s="76"/>
      <c r="G185" s="76"/>
      <c r="H185" s="76"/>
      <c r="I185" s="76"/>
      <c r="J185" s="75"/>
      <c r="K185" s="75"/>
    </row>
    <row r="186" spans="2:33" ht="16.5" customHeight="1" thickBot="1">
      <c r="B186" s="21" t="s">
        <v>19</v>
      </c>
      <c r="C186" s="36"/>
      <c r="D186" s="46"/>
      <c r="E186" s="76"/>
      <c r="F186" s="21" t="s">
        <v>110</v>
      </c>
      <c r="G186" s="76"/>
      <c r="H186" s="76"/>
      <c r="I186" s="76"/>
      <c r="J186" s="75"/>
      <c r="K186" s="75"/>
      <c r="AG186" s="27" t="s">
        <v>61</v>
      </c>
    </row>
    <row r="187" spans="2:41" s="47" customFormat="1" ht="27" customHeight="1">
      <c r="B187" s="442"/>
      <c r="C187" s="443"/>
      <c r="D187" s="443"/>
      <c r="E187" s="443"/>
      <c r="F187" s="479" t="s">
        <v>50</v>
      </c>
      <c r="G187" s="480"/>
      <c r="H187" s="480"/>
      <c r="I187" s="480"/>
      <c r="J187" s="480"/>
      <c r="K187" s="480"/>
      <c r="L187" s="480"/>
      <c r="M187" s="480"/>
      <c r="N187" s="480"/>
      <c r="O187" s="481"/>
      <c r="P187" s="134" t="s">
        <v>21</v>
      </c>
      <c r="Q187" s="324"/>
      <c r="R187" s="324"/>
      <c r="S187" s="324"/>
      <c r="T187" s="324"/>
      <c r="U187" s="324"/>
      <c r="V187" s="324"/>
      <c r="W187" s="324"/>
      <c r="X187" s="324"/>
      <c r="Y187" s="324"/>
      <c r="Z187" s="324"/>
      <c r="AA187" s="324"/>
      <c r="AB187" s="325"/>
      <c r="AC187" s="463" t="s">
        <v>51</v>
      </c>
      <c r="AD187" s="463"/>
      <c r="AE187" s="463"/>
      <c r="AF187" s="463"/>
      <c r="AG187" s="463"/>
      <c r="AH187" s="463"/>
      <c r="AI187" s="463"/>
      <c r="AJ187" s="463"/>
      <c r="AK187" s="463"/>
      <c r="AL187" s="463"/>
      <c r="AM187" s="464" t="s">
        <v>57</v>
      </c>
      <c r="AN187" s="465"/>
      <c r="AO187" s="466"/>
    </row>
    <row r="188" spans="2:45" s="48" customFormat="1" ht="27" customHeight="1">
      <c r="B188" s="444"/>
      <c r="C188" s="445"/>
      <c r="D188" s="446"/>
      <c r="E188" s="446"/>
      <c r="F188" s="357" t="s">
        <v>52</v>
      </c>
      <c r="G188" s="357"/>
      <c r="H188" s="357"/>
      <c r="I188" s="357"/>
      <c r="J188" s="138" t="s">
        <v>62</v>
      </c>
      <c r="K188" s="139"/>
      <c r="L188" s="139"/>
      <c r="M188" s="139"/>
      <c r="N188" s="139"/>
      <c r="O188" s="139"/>
      <c r="P188" s="357" t="s">
        <v>52</v>
      </c>
      <c r="Q188" s="357"/>
      <c r="R188" s="357"/>
      <c r="S188" s="357"/>
      <c r="T188" s="138" t="s">
        <v>62</v>
      </c>
      <c r="U188" s="138"/>
      <c r="V188" s="138"/>
      <c r="W188" s="138"/>
      <c r="X188" s="139"/>
      <c r="Y188" s="139"/>
      <c r="Z188" s="139"/>
      <c r="AA188" s="139"/>
      <c r="AB188" s="139"/>
      <c r="AC188" s="357" t="s">
        <v>52</v>
      </c>
      <c r="AD188" s="357"/>
      <c r="AE188" s="357"/>
      <c r="AF188" s="357"/>
      <c r="AG188" s="357"/>
      <c r="AH188" s="138" t="s">
        <v>62</v>
      </c>
      <c r="AI188" s="139"/>
      <c r="AJ188" s="139"/>
      <c r="AK188" s="139"/>
      <c r="AL188" s="139"/>
      <c r="AM188" s="467"/>
      <c r="AN188" s="468"/>
      <c r="AO188" s="469"/>
      <c r="AQ188" s="47"/>
      <c r="AR188" s="3" t="s">
        <v>21</v>
      </c>
      <c r="AS188" s="3" t="s">
        <v>22</v>
      </c>
    </row>
    <row r="189" spans="2:45" s="47" customFormat="1" ht="16.5" customHeight="1">
      <c r="B189" s="447" t="s">
        <v>45</v>
      </c>
      <c r="C189" s="448"/>
      <c r="D189" s="449" t="s">
        <v>53</v>
      </c>
      <c r="E189" s="449"/>
      <c r="F189" s="344">
        <v>1451</v>
      </c>
      <c r="G189" s="344"/>
      <c r="H189" s="344"/>
      <c r="I189" s="344"/>
      <c r="J189" s="344">
        <v>27899597</v>
      </c>
      <c r="K189" s="344"/>
      <c r="L189" s="344"/>
      <c r="M189" s="344"/>
      <c r="N189" s="344"/>
      <c r="O189" s="344"/>
      <c r="P189" s="344">
        <v>1451</v>
      </c>
      <c r="Q189" s="344"/>
      <c r="R189" s="344"/>
      <c r="S189" s="344"/>
      <c r="T189" s="344">
        <v>27899597</v>
      </c>
      <c r="U189" s="344"/>
      <c r="V189" s="344"/>
      <c r="W189" s="344"/>
      <c r="X189" s="344"/>
      <c r="Y189" s="344"/>
      <c r="Z189" s="344"/>
      <c r="AA189" s="344"/>
      <c r="AB189" s="344"/>
      <c r="AC189" s="439">
        <v>0</v>
      </c>
      <c r="AD189" s="439"/>
      <c r="AE189" s="439"/>
      <c r="AF189" s="439"/>
      <c r="AG189" s="439"/>
      <c r="AH189" s="439">
        <f>J189-T189</f>
        <v>0</v>
      </c>
      <c r="AI189" s="439"/>
      <c r="AJ189" s="439"/>
      <c r="AK189" s="439"/>
      <c r="AL189" s="439"/>
      <c r="AM189" s="470">
        <f aca="true" t="shared" si="0" ref="AM189:AM206">T189/J189*100</f>
        <v>100</v>
      </c>
      <c r="AN189" s="471"/>
      <c r="AO189" s="472"/>
      <c r="AQ189" s="3" t="s">
        <v>8</v>
      </c>
      <c r="AR189" s="49">
        <f>T191/1000</f>
        <v>102556.389</v>
      </c>
      <c r="AS189" s="49">
        <f>AH191/1000</f>
        <v>2327.702</v>
      </c>
    </row>
    <row r="190" spans="2:45" s="47" customFormat="1" ht="16.5" customHeight="1">
      <c r="B190" s="447"/>
      <c r="C190" s="448"/>
      <c r="D190" s="450" t="s">
        <v>54</v>
      </c>
      <c r="E190" s="450"/>
      <c r="F190" s="345">
        <v>3981</v>
      </c>
      <c r="G190" s="345"/>
      <c r="H190" s="345"/>
      <c r="I190" s="345"/>
      <c r="J190" s="345">
        <v>76984494</v>
      </c>
      <c r="K190" s="345"/>
      <c r="L190" s="345"/>
      <c r="M190" s="345"/>
      <c r="N190" s="345"/>
      <c r="O190" s="345"/>
      <c r="P190" s="345">
        <v>3920</v>
      </c>
      <c r="Q190" s="345"/>
      <c r="R190" s="345"/>
      <c r="S190" s="345"/>
      <c r="T190" s="345">
        <v>74656792</v>
      </c>
      <c r="U190" s="345"/>
      <c r="V190" s="345"/>
      <c r="W190" s="345"/>
      <c r="X190" s="345"/>
      <c r="Y190" s="345"/>
      <c r="Z190" s="345"/>
      <c r="AA190" s="345"/>
      <c r="AB190" s="345"/>
      <c r="AC190" s="437">
        <v>253</v>
      </c>
      <c r="AD190" s="437"/>
      <c r="AE190" s="437"/>
      <c r="AF190" s="437"/>
      <c r="AG190" s="437"/>
      <c r="AH190" s="437">
        <f>J190-T190</f>
        <v>2327702</v>
      </c>
      <c r="AI190" s="437"/>
      <c r="AJ190" s="437"/>
      <c r="AK190" s="437"/>
      <c r="AL190" s="437"/>
      <c r="AM190" s="473">
        <f t="shared" si="0"/>
        <v>96.97640150755554</v>
      </c>
      <c r="AN190" s="474"/>
      <c r="AO190" s="475"/>
      <c r="AQ190" s="3" t="s">
        <v>10</v>
      </c>
      <c r="AR190" s="49">
        <f>T194/1000</f>
        <v>1199178.649</v>
      </c>
      <c r="AS190" s="49">
        <f>AH194/1000</f>
        <v>45355.445</v>
      </c>
    </row>
    <row r="191" spans="2:45" s="47" customFormat="1" ht="16.5" customHeight="1">
      <c r="B191" s="447"/>
      <c r="C191" s="448"/>
      <c r="D191" s="451" t="s">
        <v>55</v>
      </c>
      <c r="E191" s="451"/>
      <c r="F191" s="343">
        <f>F190+F189</f>
        <v>5432</v>
      </c>
      <c r="G191" s="343"/>
      <c r="H191" s="343"/>
      <c r="I191" s="343"/>
      <c r="J191" s="343">
        <f>J190+J189</f>
        <v>104884091</v>
      </c>
      <c r="K191" s="343"/>
      <c r="L191" s="343"/>
      <c r="M191" s="343"/>
      <c r="N191" s="343"/>
      <c r="O191" s="343"/>
      <c r="P191" s="343">
        <f>P190+P189</f>
        <v>5371</v>
      </c>
      <c r="Q191" s="343"/>
      <c r="R191" s="343"/>
      <c r="S191" s="343"/>
      <c r="T191" s="343">
        <f>T190+T189</f>
        <v>102556389</v>
      </c>
      <c r="U191" s="343"/>
      <c r="V191" s="343"/>
      <c r="W191" s="343"/>
      <c r="X191" s="343"/>
      <c r="Y191" s="343"/>
      <c r="Z191" s="343"/>
      <c r="AA191" s="343"/>
      <c r="AB191" s="343"/>
      <c r="AC191" s="343">
        <f>AC190+AC189</f>
        <v>253</v>
      </c>
      <c r="AD191" s="343"/>
      <c r="AE191" s="343"/>
      <c r="AF191" s="343"/>
      <c r="AG191" s="343"/>
      <c r="AH191" s="343">
        <f>AH190+AH189</f>
        <v>2327702</v>
      </c>
      <c r="AI191" s="343"/>
      <c r="AJ191" s="343"/>
      <c r="AK191" s="343"/>
      <c r="AL191" s="343"/>
      <c r="AM191" s="476">
        <f t="shared" si="0"/>
        <v>97.78069106781886</v>
      </c>
      <c r="AN191" s="477"/>
      <c r="AO191" s="478"/>
      <c r="AQ191" s="3" t="s">
        <v>12</v>
      </c>
      <c r="AR191" s="49">
        <f>T197/1000</f>
        <v>1007299.432</v>
      </c>
      <c r="AS191" s="49">
        <f>AH197/1000</f>
        <v>21767.205</v>
      </c>
    </row>
    <row r="192" spans="2:45" s="47" customFormat="1" ht="16.5" customHeight="1">
      <c r="B192" s="447" t="s">
        <v>46</v>
      </c>
      <c r="C192" s="448"/>
      <c r="D192" s="449" t="s">
        <v>53</v>
      </c>
      <c r="E192" s="449"/>
      <c r="F192" s="344">
        <v>32441</v>
      </c>
      <c r="G192" s="344"/>
      <c r="H192" s="344"/>
      <c r="I192" s="344"/>
      <c r="J192" s="344">
        <v>968519807</v>
      </c>
      <c r="K192" s="344"/>
      <c r="L192" s="344"/>
      <c r="M192" s="344"/>
      <c r="N192" s="344"/>
      <c r="O192" s="344"/>
      <c r="P192" s="344">
        <v>32441</v>
      </c>
      <c r="Q192" s="344"/>
      <c r="R192" s="344"/>
      <c r="S192" s="344"/>
      <c r="T192" s="344">
        <v>968519807</v>
      </c>
      <c r="U192" s="344"/>
      <c r="V192" s="344"/>
      <c r="W192" s="344"/>
      <c r="X192" s="344"/>
      <c r="Y192" s="344"/>
      <c r="Z192" s="344"/>
      <c r="AA192" s="344"/>
      <c r="AB192" s="344"/>
      <c r="AC192" s="438">
        <v>0</v>
      </c>
      <c r="AD192" s="438"/>
      <c r="AE192" s="438"/>
      <c r="AF192" s="438"/>
      <c r="AG192" s="438"/>
      <c r="AH192" s="438">
        <f>J192-T192</f>
        <v>0</v>
      </c>
      <c r="AI192" s="438"/>
      <c r="AJ192" s="438"/>
      <c r="AK192" s="438"/>
      <c r="AL192" s="438"/>
      <c r="AM192" s="470">
        <f t="shared" si="0"/>
        <v>100</v>
      </c>
      <c r="AN192" s="471"/>
      <c r="AO192" s="472"/>
      <c r="AQ192" s="3" t="s">
        <v>14</v>
      </c>
      <c r="AR192" s="49">
        <f>T200/1000</f>
        <v>692313.068</v>
      </c>
      <c r="AS192" s="49">
        <f>AH200/1000</f>
        <v>11970.758</v>
      </c>
    </row>
    <row r="193" spans="2:45" s="47" customFormat="1" ht="16.5" customHeight="1">
      <c r="B193" s="447"/>
      <c r="C193" s="448"/>
      <c r="D193" s="450" t="s">
        <v>54</v>
      </c>
      <c r="E193" s="450"/>
      <c r="F193" s="345">
        <v>11169</v>
      </c>
      <c r="G193" s="345"/>
      <c r="H193" s="345"/>
      <c r="I193" s="345"/>
      <c r="J193" s="345">
        <v>276014287</v>
      </c>
      <c r="K193" s="345"/>
      <c r="L193" s="345"/>
      <c r="M193" s="345"/>
      <c r="N193" s="345"/>
      <c r="O193" s="345"/>
      <c r="P193" s="345">
        <v>9648</v>
      </c>
      <c r="Q193" s="345"/>
      <c r="R193" s="345"/>
      <c r="S193" s="345"/>
      <c r="T193" s="345">
        <v>230658842</v>
      </c>
      <c r="U193" s="345"/>
      <c r="V193" s="345"/>
      <c r="W193" s="345"/>
      <c r="X193" s="345"/>
      <c r="Y193" s="345"/>
      <c r="Z193" s="345"/>
      <c r="AA193" s="345"/>
      <c r="AB193" s="345"/>
      <c r="AC193" s="437">
        <v>2032</v>
      </c>
      <c r="AD193" s="437"/>
      <c r="AE193" s="437"/>
      <c r="AF193" s="437"/>
      <c r="AG193" s="437"/>
      <c r="AH193" s="437">
        <f>J193-T193</f>
        <v>45355445</v>
      </c>
      <c r="AI193" s="437"/>
      <c r="AJ193" s="437"/>
      <c r="AK193" s="437"/>
      <c r="AL193" s="437"/>
      <c r="AM193" s="473">
        <f t="shared" si="0"/>
        <v>83.56771836234694</v>
      </c>
      <c r="AN193" s="474"/>
      <c r="AO193" s="475"/>
      <c r="AQ193" s="3" t="s">
        <v>16</v>
      </c>
      <c r="AR193" s="49">
        <f>T203/1000</f>
        <v>629671.798</v>
      </c>
      <c r="AS193" s="49">
        <f>AH203/1000</f>
        <v>6704.999</v>
      </c>
    </row>
    <row r="194" spans="2:41" s="47" customFormat="1" ht="16.5" customHeight="1">
      <c r="B194" s="447"/>
      <c r="C194" s="448"/>
      <c r="D194" s="451" t="s">
        <v>55</v>
      </c>
      <c r="E194" s="451"/>
      <c r="F194" s="343">
        <f>F193+F192</f>
        <v>43610</v>
      </c>
      <c r="G194" s="343"/>
      <c r="H194" s="343"/>
      <c r="I194" s="343"/>
      <c r="J194" s="343">
        <f>J193+J192</f>
        <v>1244534094</v>
      </c>
      <c r="K194" s="343"/>
      <c r="L194" s="343"/>
      <c r="M194" s="343"/>
      <c r="N194" s="343"/>
      <c r="O194" s="343"/>
      <c r="P194" s="343">
        <f>P193+P192</f>
        <v>42089</v>
      </c>
      <c r="Q194" s="343"/>
      <c r="R194" s="343"/>
      <c r="S194" s="343"/>
      <c r="T194" s="343">
        <f>T193+T192</f>
        <v>1199178649</v>
      </c>
      <c r="U194" s="343"/>
      <c r="V194" s="343"/>
      <c r="W194" s="343"/>
      <c r="X194" s="343"/>
      <c r="Y194" s="343"/>
      <c r="Z194" s="343"/>
      <c r="AA194" s="343"/>
      <c r="AB194" s="343"/>
      <c r="AC194" s="343">
        <f>AC193+AC192</f>
        <v>2032</v>
      </c>
      <c r="AD194" s="343"/>
      <c r="AE194" s="343"/>
      <c r="AF194" s="343"/>
      <c r="AG194" s="343"/>
      <c r="AH194" s="343">
        <f>AH193+AH192</f>
        <v>45355445</v>
      </c>
      <c r="AI194" s="343"/>
      <c r="AJ194" s="343"/>
      <c r="AK194" s="343"/>
      <c r="AL194" s="343"/>
      <c r="AM194" s="476">
        <f t="shared" si="0"/>
        <v>96.355628566653</v>
      </c>
      <c r="AN194" s="477"/>
      <c r="AO194" s="478"/>
    </row>
    <row r="195" spans="2:41" s="47" customFormat="1" ht="16.5" customHeight="1">
      <c r="B195" s="447" t="s">
        <v>47</v>
      </c>
      <c r="C195" s="448"/>
      <c r="D195" s="449" t="s">
        <v>53</v>
      </c>
      <c r="E195" s="449"/>
      <c r="F195" s="344">
        <v>19821</v>
      </c>
      <c r="G195" s="344"/>
      <c r="H195" s="344"/>
      <c r="I195" s="344"/>
      <c r="J195" s="344">
        <v>792169416</v>
      </c>
      <c r="K195" s="344"/>
      <c r="L195" s="344"/>
      <c r="M195" s="344"/>
      <c r="N195" s="344"/>
      <c r="O195" s="344"/>
      <c r="P195" s="344">
        <v>19821</v>
      </c>
      <c r="Q195" s="344"/>
      <c r="R195" s="344"/>
      <c r="S195" s="344"/>
      <c r="T195" s="344">
        <v>792169416</v>
      </c>
      <c r="U195" s="344"/>
      <c r="V195" s="344"/>
      <c r="W195" s="344"/>
      <c r="X195" s="344"/>
      <c r="Y195" s="344"/>
      <c r="Z195" s="344"/>
      <c r="AA195" s="344"/>
      <c r="AB195" s="344"/>
      <c r="AC195" s="438">
        <v>0</v>
      </c>
      <c r="AD195" s="438"/>
      <c r="AE195" s="438"/>
      <c r="AF195" s="438"/>
      <c r="AG195" s="438"/>
      <c r="AH195" s="438">
        <f>J195-T195</f>
        <v>0</v>
      </c>
      <c r="AI195" s="438"/>
      <c r="AJ195" s="438"/>
      <c r="AK195" s="438"/>
      <c r="AL195" s="438"/>
      <c r="AM195" s="470">
        <f t="shared" si="0"/>
        <v>100</v>
      </c>
      <c r="AN195" s="471"/>
      <c r="AO195" s="472"/>
    </row>
    <row r="196" spans="2:41" s="47" customFormat="1" ht="16.5" customHeight="1">
      <c r="B196" s="447"/>
      <c r="C196" s="448"/>
      <c r="D196" s="450" t="s">
        <v>54</v>
      </c>
      <c r="E196" s="450"/>
      <c r="F196" s="345">
        <v>7457</v>
      </c>
      <c r="G196" s="345"/>
      <c r="H196" s="345"/>
      <c r="I196" s="345"/>
      <c r="J196" s="345">
        <v>236897221</v>
      </c>
      <c r="K196" s="345"/>
      <c r="L196" s="345"/>
      <c r="M196" s="345"/>
      <c r="N196" s="345"/>
      <c r="O196" s="345"/>
      <c r="P196" s="345">
        <v>6957</v>
      </c>
      <c r="Q196" s="345"/>
      <c r="R196" s="345"/>
      <c r="S196" s="345"/>
      <c r="T196" s="345">
        <v>215130016</v>
      </c>
      <c r="U196" s="345"/>
      <c r="V196" s="345"/>
      <c r="W196" s="345"/>
      <c r="X196" s="345"/>
      <c r="Y196" s="345"/>
      <c r="Z196" s="345"/>
      <c r="AA196" s="345"/>
      <c r="AB196" s="345"/>
      <c r="AC196" s="437">
        <v>777</v>
      </c>
      <c r="AD196" s="437"/>
      <c r="AE196" s="437"/>
      <c r="AF196" s="437"/>
      <c r="AG196" s="437"/>
      <c r="AH196" s="437">
        <f>J196-T196</f>
        <v>21767205</v>
      </c>
      <c r="AI196" s="437"/>
      <c r="AJ196" s="437"/>
      <c r="AK196" s="437"/>
      <c r="AL196" s="437"/>
      <c r="AM196" s="473">
        <f t="shared" si="0"/>
        <v>90.81154058789065</v>
      </c>
      <c r="AN196" s="474"/>
      <c r="AO196" s="475"/>
    </row>
    <row r="197" spans="2:41" s="47" customFormat="1" ht="16.5" customHeight="1">
      <c r="B197" s="447"/>
      <c r="C197" s="448"/>
      <c r="D197" s="451" t="s">
        <v>55</v>
      </c>
      <c r="E197" s="451"/>
      <c r="F197" s="343">
        <f>F196+F195</f>
        <v>27278</v>
      </c>
      <c r="G197" s="343"/>
      <c r="H197" s="343"/>
      <c r="I197" s="343"/>
      <c r="J197" s="343">
        <f>J196+J195</f>
        <v>1029066637</v>
      </c>
      <c r="K197" s="343"/>
      <c r="L197" s="343"/>
      <c r="M197" s="343"/>
      <c r="N197" s="343"/>
      <c r="O197" s="343"/>
      <c r="P197" s="343">
        <f>P196+P195</f>
        <v>26778</v>
      </c>
      <c r="Q197" s="343"/>
      <c r="R197" s="343"/>
      <c r="S197" s="343"/>
      <c r="T197" s="343">
        <f>T196+T195</f>
        <v>1007299432</v>
      </c>
      <c r="U197" s="343"/>
      <c r="V197" s="343"/>
      <c r="W197" s="343"/>
      <c r="X197" s="343"/>
      <c r="Y197" s="343"/>
      <c r="Z197" s="343"/>
      <c r="AA197" s="343"/>
      <c r="AB197" s="343"/>
      <c r="AC197" s="343">
        <f>AC196+AC195</f>
        <v>777</v>
      </c>
      <c r="AD197" s="343"/>
      <c r="AE197" s="343"/>
      <c r="AF197" s="343"/>
      <c r="AG197" s="343"/>
      <c r="AH197" s="343">
        <f>AH196+AH195</f>
        <v>21767205</v>
      </c>
      <c r="AI197" s="343"/>
      <c r="AJ197" s="343"/>
      <c r="AK197" s="343"/>
      <c r="AL197" s="343"/>
      <c r="AM197" s="476">
        <f t="shared" si="0"/>
        <v>97.88476234508417</v>
      </c>
      <c r="AN197" s="477"/>
      <c r="AO197" s="478"/>
    </row>
    <row r="198" spans="2:41" s="47" customFormat="1" ht="16.5" customHeight="1">
      <c r="B198" s="447" t="s">
        <v>48</v>
      </c>
      <c r="C198" s="448"/>
      <c r="D198" s="449" t="s">
        <v>53</v>
      </c>
      <c r="E198" s="449"/>
      <c r="F198" s="344">
        <v>11751</v>
      </c>
      <c r="G198" s="344"/>
      <c r="H198" s="344"/>
      <c r="I198" s="344"/>
      <c r="J198" s="344">
        <v>587218718</v>
      </c>
      <c r="K198" s="344"/>
      <c r="L198" s="344"/>
      <c r="M198" s="344"/>
      <c r="N198" s="344"/>
      <c r="O198" s="344"/>
      <c r="P198" s="344">
        <v>11751</v>
      </c>
      <c r="Q198" s="344"/>
      <c r="R198" s="344"/>
      <c r="S198" s="344"/>
      <c r="T198" s="344">
        <v>587218718</v>
      </c>
      <c r="U198" s="344"/>
      <c r="V198" s="344"/>
      <c r="W198" s="344"/>
      <c r="X198" s="344"/>
      <c r="Y198" s="344"/>
      <c r="Z198" s="344"/>
      <c r="AA198" s="344"/>
      <c r="AB198" s="344"/>
      <c r="AC198" s="438">
        <v>0</v>
      </c>
      <c r="AD198" s="438"/>
      <c r="AE198" s="438"/>
      <c r="AF198" s="438"/>
      <c r="AG198" s="438"/>
      <c r="AH198" s="438">
        <f>J198-T198</f>
        <v>0</v>
      </c>
      <c r="AI198" s="438"/>
      <c r="AJ198" s="438"/>
      <c r="AK198" s="438"/>
      <c r="AL198" s="438"/>
      <c r="AM198" s="470">
        <f t="shared" si="0"/>
        <v>100</v>
      </c>
      <c r="AN198" s="471"/>
      <c r="AO198" s="472"/>
    </row>
    <row r="199" spans="2:41" s="47" customFormat="1" ht="16.5" customHeight="1">
      <c r="B199" s="447"/>
      <c r="C199" s="448"/>
      <c r="D199" s="450" t="s">
        <v>54</v>
      </c>
      <c r="E199" s="450"/>
      <c r="F199" s="345">
        <v>3596</v>
      </c>
      <c r="G199" s="345"/>
      <c r="H199" s="345"/>
      <c r="I199" s="345"/>
      <c r="J199" s="345">
        <v>117065108</v>
      </c>
      <c r="K199" s="345"/>
      <c r="L199" s="345"/>
      <c r="M199" s="345"/>
      <c r="N199" s="345"/>
      <c r="O199" s="345"/>
      <c r="P199" s="345">
        <v>3336</v>
      </c>
      <c r="Q199" s="345"/>
      <c r="R199" s="345"/>
      <c r="S199" s="345"/>
      <c r="T199" s="345">
        <v>105094350</v>
      </c>
      <c r="U199" s="345"/>
      <c r="V199" s="345"/>
      <c r="W199" s="345"/>
      <c r="X199" s="345"/>
      <c r="Y199" s="345"/>
      <c r="Z199" s="345"/>
      <c r="AA199" s="345"/>
      <c r="AB199" s="345"/>
      <c r="AC199" s="437">
        <v>411</v>
      </c>
      <c r="AD199" s="437"/>
      <c r="AE199" s="437"/>
      <c r="AF199" s="437"/>
      <c r="AG199" s="437"/>
      <c r="AH199" s="437">
        <f>J199-T199</f>
        <v>11970758</v>
      </c>
      <c r="AI199" s="437"/>
      <c r="AJ199" s="437"/>
      <c r="AK199" s="437"/>
      <c r="AL199" s="437"/>
      <c r="AM199" s="473">
        <f t="shared" si="0"/>
        <v>89.77427330439059</v>
      </c>
      <c r="AN199" s="474"/>
      <c r="AO199" s="475"/>
    </row>
    <row r="200" spans="2:41" s="47" customFormat="1" ht="16.5" customHeight="1">
      <c r="B200" s="447"/>
      <c r="C200" s="448"/>
      <c r="D200" s="451" t="s">
        <v>55</v>
      </c>
      <c r="E200" s="451"/>
      <c r="F200" s="343">
        <f>F199+F198</f>
        <v>15347</v>
      </c>
      <c r="G200" s="343"/>
      <c r="H200" s="343"/>
      <c r="I200" s="343"/>
      <c r="J200" s="343">
        <f>J199+J198</f>
        <v>704283826</v>
      </c>
      <c r="K200" s="343"/>
      <c r="L200" s="343"/>
      <c r="M200" s="343"/>
      <c r="N200" s="343"/>
      <c r="O200" s="343"/>
      <c r="P200" s="343">
        <f>P199+P198</f>
        <v>15087</v>
      </c>
      <c r="Q200" s="343"/>
      <c r="R200" s="343"/>
      <c r="S200" s="343"/>
      <c r="T200" s="343">
        <f>T199+T198</f>
        <v>692313068</v>
      </c>
      <c r="U200" s="343"/>
      <c r="V200" s="343"/>
      <c r="W200" s="343"/>
      <c r="X200" s="343"/>
      <c r="Y200" s="343"/>
      <c r="Z200" s="343"/>
      <c r="AA200" s="343"/>
      <c r="AB200" s="343"/>
      <c r="AC200" s="343">
        <f>AC199+AC198</f>
        <v>411</v>
      </c>
      <c r="AD200" s="343"/>
      <c r="AE200" s="343"/>
      <c r="AF200" s="343"/>
      <c r="AG200" s="343"/>
      <c r="AH200" s="343">
        <f>AH199+AH198</f>
        <v>11970758</v>
      </c>
      <c r="AI200" s="343"/>
      <c r="AJ200" s="343"/>
      <c r="AK200" s="343"/>
      <c r="AL200" s="343"/>
      <c r="AM200" s="476">
        <f t="shared" si="0"/>
        <v>98.3002934955942</v>
      </c>
      <c r="AN200" s="477"/>
      <c r="AO200" s="478"/>
    </row>
    <row r="201" spans="2:41" s="47" customFormat="1" ht="16.5" customHeight="1">
      <c r="B201" s="447" t="s">
        <v>49</v>
      </c>
      <c r="C201" s="448"/>
      <c r="D201" s="449" t="s">
        <v>53</v>
      </c>
      <c r="E201" s="449"/>
      <c r="F201" s="344">
        <v>8443</v>
      </c>
      <c r="G201" s="344"/>
      <c r="H201" s="344"/>
      <c r="I201" s="344"/>
      <c r="J201" s="344">
        <v>500700895</v>
      </c>
      <c r="K201" s="344"/>
      <c r="L201" s="344"/>
      <c r="M201" s="344"/>
      <c r="N201" s="344"/>
      <c r="O201" s="344"/>
      <c r="P201" s="344">
        <v>8443</v>
      </c>
      <c r="Q201" s="344"/>
      <c r="R201" s="344"/>
      <c r="S201" s="344"/>
      <c r="T201" s="344">
        <v>500700895</v>
      </c>
      <c r="U201" s="344"/>
      <c r="V201" s="344"/>
      <c r="W201" s="344"/>
      <c r="X201" s="344"/>
      <c r="Y201" s="344"/>
      <c r="Z201" s="344"/>
      <c r="AA201" s="344"/>
      <c r="AB201" s="344"/>
      <c r="AC201" s="438">
        <v>0</v>
      </c>
      <c r="AD201" s="438"/>
      <c r="AE201" s="438"/>
      <c r="AF201" s="438"/>
      <c r="AG201" s="438"/>
      <c r="AH201" s="438">
        <f>J201-T201</f>
        <v>0</v>
      </c>
      <c r="AI201" s="438"/>
      <c r="AJ201" s="438"/>
      <c r="AK201" s="438"/>
      <c r="AL201" s="438"/>
      <c r="AM201" s="470">
        <f t="shared" si="0"/>
        <v>100</v>
      </c>
      <c r="AN201" s="471"/>
      <c r="AO201" s="472"/>
    </row>
    <row r="202" spans="2:41" s="47" customFormat="1" ht="16.5" customHeight="1">
      <c r="B202" s="447"/>
      <c r="C202" s="448"/>
      <c r="D202" s="450" t="s">
        <v>54</v>
      </c>
      <c r="E202" s="450"/>
      <c r="F202" s="345">
        <v>3294</v>
      </c>
      <c r="G202" s="345"/>
      <c r="H202" s="345"/>
      <c r="I202" s="345"/>
      <c r="J202" s="345">
        <v>135675902</v>
      </c>
      <c r="K202" s="345"/>
      <c r="L202" s="345"/>
      <c r="M202" s="345"/>
      <c r="N202" s="345"/>
      <c r="O202" s="345"/>
      <c r="P202" s="345">
        <v>3180</v>
      </c>
      <c r="Q202" s="345"/>
      <c r="R202" s="345"/>
      <c r="S202" s="345"/>
      <c r="T202" s="345">
        <v>128970903</v>
      </c>
      <c r="U202" s="345"/>
      <c r="V202" s="345"/>
      <c r="W202" s="345"/>
      <c r="X202" s="345"/>
      <c r="Y202" s="345"/>
      <c r="Z202" s="345"/>
      <c r="AA202" s="345"/>
      <c r="AB202" s="345"/>
      <c r="AC202" s="437">
        <v>203</v>
      </c>
      <c r="AD202" s="437"/>
      <c r="AE202" s="437"/>
      <c r="AF202" s="437"/>
      <c r="AG202" s="437"/>
      <c r="AH202" s="437">
        <f>J202-T202</f>
        <v>6704999</v>
      </c>
      <c r="AI202" s="437"/>
      <c r="AJ202" s="437"/>
      <c r="AK202" s="437"/>
      <c r="AL202" s="437"/>
      <c r="AM202" s="473">
        <f t="shared" si="0"/>
        <v>95.05807670989356</v>
      </c>
      <c r="AN202" s="474"/>
      <c r="AO202" s="475"/>
    </row>
    <row r="203" spans="2:41" s="47" customFormat="1" ht="16.5" customHeight="1" thickBot="1">
      <c r="B203" s="452"/>
      <c r="C203" s="453"/>
      <c r="D203" s="462" t="s">
        <v>55</v>
      </c>
      <c r="E203" s="462"/>
      <c r="F203" s="441">
        <f>F202+F201</f>
        <v>11737</v>
      </c>
      <c r="G203" s="441"/>
      <c r="H203" s="441"/>
      <c r="I203" s="441"/>
      <c r="J203" s="441">
        <f>J202+J201</f>
        <v>636376797</v>
      </c>
      <c r="K203" s="441"/>
      <c r="L203" s="441"/>
      <c r="M203" s="441"/>
      <c r="N203" s="441"/>
      <c r="O203" s="441"/>
      <c r="P203" s="441">
        <f>P202+P201</f>
        <v>11623</v>
      </c>
      <c r="Q203" s="441"/>
      <c r="R203" s="441"/>
      <c r="S203" s="441"/>
      <c r="T203" s="441">
        <f>T202+T201</f>
        <v>629671798</v>
      </c>
      <c r="U203" s="441"/>
      <c r="V203" s="441"/>
      <c r="W203" s="441"/>
      <c r="X203" s="441"/>
      <c r="Y203" s="441"/>
      <c r="Z203" s="441"/>
      <c r="AA203" s="441"/>
      <c r="AB203" s="441"/>
      <c r="AC203" s="441">
        <f>AC202+AC201</f>
        <v>203</v>
      </c>
      <c r="AD203" s="441"/>
      <c r="AE203" s="441"/>
      <c r="AF203" s="441"/>
      <c r="AG203" s="441"/>
      <c r="AH203" s="441">
        <f>AH202+AH201</f>
        <v>6704999</v>
      </c>
      <c r="AI203" s="441"/>
      <c r="AJ203" s="441"/>
      <c r="AK203" s="441"/>
      <c r="AL203" s="441"/>
      <c r="AM203" s="485">
        <f t="shared" si="0"/>
        <v>98.94637908993404</v>
      </c>
      <c r="AN203" s="486"/>
      <c r="AO203" s="487"/>
    </row>
    <row r="204" spans="2:41" s="47" customFormat="1" ht="16.5" customHeight="1" thickTop="1">
      <c r="B204" s="454" t="s">
        <v>56</v>
      </c>
      <c r="C204" s="455"/>
      <c r="D204" s="460" t="s">
        <v>53</v>
      </c>
      <c r="E204" s="460"/>
      <c r="F204" s="440">
        <f>F55</f>
        <v>73907</v>
      </c>
      <c r="G204" s="440"/>
      <c r="H204" s="440"/>
      <c r="I204" s="440"/>
      <c r="J204" s="440">
        <f>J55</f>
        <v>2876508433</v>
      </c>
      <c r="K204" s="440"/>
      <c r="L204" s="440"/>
      <c r="M204" s="440"/>
      <c r="N204" s="440"/>
      <c r="O204" s="440"/>
      <c r="P204" s="440">
        <f>P55</f>
        <v>73907</v>
      </c>
      <c r="Q204" s="440"/>
      <c r="R204" s="440"/>
      <c r="S204" s="440"/>
      <c r="T204" s="440">
        <f>T55</f>
        <v>2876508433</v>
      </c>
      <c r="U204" s="440"/>
      <c r="V204" s="440"/>
      <c r="W204" s="440"/>
      <c r="X204" s="440"/>
      <c r="Y204" s="440"/>
      <c r="Z204" s="440"/>
      <c r="AA204" s="440"/>
      <c r="AB204" s="440"/>
      <c r="AC204" s="440">
        <f>AC55</f>
        <v>0</v>
      </c>
      <c r="AD204" s="440"/>
      <c r="AE204" s="440"/>
      <c r="AF204" s="440"/>
      <c r="AG204" s="440"/>
      <c r="AH204" s="440">
        <f>J204-T204</f>
        <v>0</v>
      </c>
      <c r="AI204" s="440"/>
      <c r="AJ204" s="440"/>
      <c r="AK204" s="440"/>
      <c r="AL204" s="440"/>
      <c r="AM204" s="488">
        <f t="shared" si="0"/>
        <v>100</v>
      </c>
      <c r="AN204" s="489"/>
      <c r="AO204" s="490"/>
    </row>
    <row r="205" spans="2:41" s="47" customFormat="1" ht="16.5" customHeight="1">
      <c r="B205" s="456"/>
      <c r="C205" s="457"/>
      <c r="D205" s="450" t="s">
        <v>54</v>
      </c>
      <c r="E205" s="450"/>
      <c r="F205" s="346">
        <f>F57</f>
        <v>29497</v>
      </c>
      <c r="G205" s="346"/>
      <c r="H205" s="346"/>
      <c r="I205" s="346"/>
      <c r="J205" s="346">
        <f>J57</f>
        <v>842637012</v>
      </c>
      <c r="K205" s="346"/>
      <c r="L205" s="346"/>
      <c r="M205" s="346"/>
      <c r="N205" s="346"/>
      <c r="O205" s="346"/>
      <c r="P205" s="346">
        <f>P57</f>
        <v>27041</v>
      </c>
      <c r="Q205" s="346"/>
      <c r="R205" s="346"/>
      <c r="S205" s="346"/>
      <c r="T205" s="346">
        <f>T57</f>
        <v>754510903</v>
      </c>
      <c r="U205" s="346"/>
      <c r="V205" s="346"/>
      <c r="W205" s="346"/>
      <c r="X205" s="346"/>
      <c r="Y205" s="346"/>
      <c r="Z205" s="346"/>
      <c r="AA205" s="346"/>
      <c r="AB205" s="346"/>
      <c r="AC205" s="346">
        <f>AC57</f>
        <v>3676</v>
      </c>
      <c r="AD205" s="346"/>
      <c r="AE205" s="346"/>
      <c r="AF205" s="346"/>
      <c r="AG205" s="346"/>
      <c r="AH205" s="346">
        <f>J205-T205</f>
        <v>88126109</v>
      </c>
      <c r="AI205" s="346"/>
      <c r="AJ205" s="346"/>
      <c r="AK205" s="346"/>
      <c r="AL205" s="346"/>
      <c r="AM205" s="473">
        <f t="shared" si="0"/>
        <v>89.54162851322748</v>
      </c>
      <c r="AN205" s="474"/>
      <c r="AO205" s="475"/>
    </row>
    <row r="206" spans="2:41" s="47" customFormat="1" ht="16.5" customHeight="1" thickBot="1">
      <c r="B206" s="458"/>
      <c r="C206" s="459"/>
      <c r="D206" s="461" t="s">
        <v>55</v>
      </c>
      <c r="E206" s="461"/>
      <c r="F206" s="347">
        <f>F205+F204</f>
        <v>103404</v>
      </c>
      <c r="G206" s="347"/>
      <c r="H206" s="347"/>
      <c r="I206" s="347"/>
      <c r="J206" s="347">
        <f>J205+J204</f>
        <v>3719145445</v>
      </c>
      <c r="K206" s="347"/>
      <c r="L206" s="347"/>
      <c r="M206" s="347"/>
      <c r="N206" s="347"/>
      <c r="O206" s="347"/>
      <c r="P206" s="347">
        <f>P205+P204</f>
        <v>100948</v>
      </c>
      <c r="Q206" s="347"/>
      <c r="R206" s="347"/>
      <c r="S206" s="347"/>
      <c r="T206" s="347">
        <f>T205+T204</f>
        <v>3631019336</v>
      </c>
      <c r="U206" s="347"/>
      <c r="V206" s="347"/>
      <c r="W206" s="347"/>
      <c r="X206" s="347"/>
      <c r="Y206" s="347"/>
      <c r="Z206" s="347"/>
      <c r="AA206" s="347"/>
      <c r="AB206" s="347"/>
      <c r="AC206" s="347">
        <f>AC205+AC204</f>
        <v>3676</v>
      </c>
      <c r="AD206" s="347"/>
      <c r="AE206" s="347"/>
      <c r="AF206" s="347"/>
      <c r="AG206" s="347"/>
      <c r="AH206" s="347">
        <f>AH205+AH204</f>
        <v>88126109</v>
      </c>
      <c r="AI206" s="347"/>
      <c r="AJ206" s="347"/>
      <c r="AK206" s="347"/>
      <c r="AL206" s="347"/>
      <c r="AM206" s="482">
        <f t="shared" si="0"/>
        <v>97.63047424997922</v>
      </c>
      <c r="AN206" s="483"/>
      <c r="AO206" s="484"/>
    </row>
    <row r="207" spans="2:41" ht="16.5" customHeight="1">
      <c r="B207" s="29" t="s">
        <v>97</v>
      </c>
      <c r="C207" s="95" t="s">
        <v>65</v>
      </c>
      <c r="D207" s="181"/>
      <c r="E207" s="181"/>
      <c r="F207" s="181"/>
      <c r="G207" s="181"/>
      <c r="H207" s="181"/>
      <c r="I207" s="181"/>
      <c r="J207" s="181"/>
      <c r="K207" s="181"/>
      <c r="L207" s="181"/>
      <c r="M207" s="181"/>
      <c r="N207" s="181"/>
      <c r="O207" s="181"/>
      <c r="P207" s="181"/>
      <c r="Q207" s="181"/>
      <c r="R207" s="181"/>
      <c r="S207" s="181"/>
      <c r="T207" s="181"/>
      <c r="U207" s="181"/>
      <c r="V207" s="181"/>
      <c r="W207" s="181"/>
      <c r="X207" s="181"/>
      <c r="Y207" s="181"/>
      <c r="Z207" s="181"/>
      <c r="AA207" s="181"/>
      <c r="AB207" s="56"/>
      <c r="AC207" s="32"/>
      <c r="AD207" s="32"/>
      <c r="AE207" s="32"/>
      <c r="AF207" s="56"/>
      <c r="AG207" s="56"/>
      <c r="AH207" s="56"/>
      <c r="AI207" s="56"/>
      <c r="AJ207" s="56"/>
      <c r="AK207" s="56"/>
      <c r="AL207" s="54"/>
      <c r="AM207" s="38"/>
      <c r="AN207" s="38"/>
      <c r="AO207" s="38"/>
    </row>
    <row r="208" spans="2:33" ht="16.5" customHeight="1" thickBot="1">
      <c r="B208" s="21" t="s">
        <v>43</v>
      </c>
      <c r="G208" s="21" t="s">
        <v>129</v>
      </c>
      <c r="AG208" s="27" t="s">
        <v>61</v>
      </c>
    </row>
    <row r="209" spans="2:46" ht="16.5" customHeight="1">
      <c r="B209" s="141"/>
      <c r="C209" s="142"/>
      <c r="D209" s="142"/>
      <c r="E209" s="143"/>
      <c r="F209" s="134" t="s">
        <v>20</v>
      </c>
      <c r="G209" s="135"/>
      <c r="H209" s="135"/>
      <c r="I209" s="135"/>
      <c r="J209" s="135"/>
      <c r="K209" s="135"/>
      <c r="L209" s="135"/>
      <c r="M209" s="150"/>
      <c r="N209" s="134" t="s">
        <v>21</v>
      </c>
      <c r="O209" s="135"/>
      <c r="P209" s="135"/>
      <c r="Q209" s="135"/>
      <c r="R209" s="135"/>
      <c r="S209" s="135"/>
      <c r="T209" s="135"/>
      <c r="U209" s="135"/>
      <c r="V209" s="135"/>
      <c r="W209" s="135"/>
      <c r="X209" s="150"/>
      <c r="Y209" s="134" t="s">
        <v>86</v>
      </c>
      <c r="Z209" s="135"/>
      <c r="AA209" s="135"/>
      <c r="AB209" s="135"/>
      <c r="AC209" s="135" t="s">
        <v>131</v>
      </c>
      <c r="AD209" s="135"/>
      <c r="AE209" s="135"/>
      <c r="AF209" s="150"/>
      <c r="AG209" s="134" t="s">
        <v>87</v>
      </c>
      <c r="AH209" s="135"/>
      <c r="AI209" s="135"/>
      <c r="AJ209" s="135"/>
      <c r="AK209" s="135"/>
      <c r="AL209" s="135"/>
      <c r="AM209" s="135"/>
      <c r="AN209" s="136" t="s">
        <v>23</v>
      </c>
      <c r="AO209" s="137"/>
      <c r="AR209" s="3" t="s">
        <v>21</v>
      </c>
      <c r="AS209" s="3" t="s">
        <v>86</v>
      </c>
      <c r="AT209" s="3" t="s">
        <v>87</v>
      </c>
    </row>
    <row r="210" spans="2:46" ht="16.5" customHeight="1">
      <c r="B210" s="144"/>
      <c r="C210" s="145"/>
      <c r="D210" s="145"/>
      <c r="E210" s="146"/>
      <c r="F210" s="138" t="s">
        <v>24</v>
      </c>
      <c r="G210" s="139"/>
      <c r="H210" s="139"/>
      <c r="I210" s="138" t="s">
        <v>62</v>
      </c>
      <c r="J210" s="139"/>
      <c r="K210" s="139"/>
      <c r="L210" s="139"/>
      <c r="M210" s="139"/>
      <c r="N210" s="138" t="s">
        <v>24</v>
      </c>
      <c r="O210" s="139"/>
      <c r="P210" s="139"/>
      <c r="Q210" s="138" t="s">
        <v>62</v>
      </c>
      <c r="R210" s="139"/>
      <c r="S210" s="139"/>
      <c r="T210" s="139"/>
      <c r="U210" s="139"/>
      <c r="V210" s="139"/>
      <c r="W210" s="139"/>
      <c r="X210" s="139"/>
      <c r="Y210" s="138" t="s">
        <v>24</v>
      </c>
      <c r="Z210" s="139"/>
      <c r="AA210" s="139"/>
      <c r="AB210" s="138" t="s">
        <v>62</v>
      </c>
      <c r="AC210" s="139"/>
      <c r="AD210" s="139"/>
      <c r="AE210" s="139"/>
      <c r="AF210" s="139"/>
      <c r="AG210" s="138" t="s">
        <v>24</v>
      </c>
      <c r="AH210" s="139"/>
      <c r="AI210" s="139"/>
      <c r="AJ210" s="138" t="s">
        <v>88</v>
      </c>
      <c r="AK210" s="139"/>
      <c r="AL210" s="139"/>
      <c r="AM210" s="139"/>
      <c r="AN210" s="112"/>
      <c r="AO210" s="107"/>
      <c r="AQ210" s="3" t="s">
        <v>8</v>
      </c>
      <c r="AR210" s="49">
        <f>Q212/1000</f>
        <v>1094.712</v>
      </c>
      <c r="AS210" s="49">
        <f>AB212/1000</f>
        <v>2690.389</v>
      </c>
      <c r="AT210" s="49">
        <f>AJ212/1000</f>
        <v>2194.397</v>
      </c>
    </row>
    <row r="211" spans="2:46" ht="16.5" customHeight="1">
      <c r="B211" s="147"/>
      <c r="C211" s="148"/>
      <c r="D211" s="148"/>
      <c r="E211" s="149"/>
      <c r="F211" s="140"/>
      <c r="G211" s="140"/>
      <c r="H211" s="140"/>
      <c r="I211" s="140"/>
      <c r="J211" s="140"/>
      <c r="K211" s="140"/>
      <c r="L211" s="140"/>
      <c r="M211" s="140"/>
      <c r="N211" s="140"/>
      <c r="O211" s="140"/>
      <c r="P211" s="140"/>
      <c r="Q211" s="140"/>
      <c r="R211" s="140"/>
      <c r="S211" s="140"/>
      <c r="T211" s="140"/>
      <c r="U211" s="140"/>
      <c r="V211" s="140"/>
      <c r="W211" s="140"/>
      <c r="X211" s="140"/>
      <c r="Y211" s="140"/>
      <c r="Z211" s="140"/>
      <c r="AA211" s="140"/>
      <c r="AB211" s="140"/>
      <c r="AC211" s="140"/>
      <c r="AD211" s="140"/>
      <c r="AE211" s="140"/>
      <c r="AF211" s="140"/>
      <c r="AG211" s="140"/>
      <c r="AH211" s="140"/>
      <c r="AI211" s="140"/>
      <c r="AJ211" s="140"/>
      <c r="AK211" s="140"/>
      <c r="AL211" s="140"/>
      <c r="AM211" s="140"/>
      <c r="AN211" s="112"/>
      <c r="AO211" s="107"/>
      <c r="AQ211" s="3" t="s">
        <v>10</v>
      </c>
      <c r="AR211" s="49">
        <f>Q214/1000</f>
        <v>9246.412</v>
      </c>
      <c r="AS211" s="49">
        <f>AB214/1000</f>
        <v>34032.905</v>
      </c>
      <c r="AT211" s="49">
        <f>AJ214/1000</f>
        <v>41438.003</v>
      </c>
    </row>
    <row r="212" spans="2:46" ht="16.5" customHeight="1">
      <c r="B212" s="113" t="s">
        <v>8</v>
      </c>
      <c r="C212" s="114"/>
      <c r="D212" s="114"/>
      <c r="E212" s="114"/>
      <c r="F212" s="117">
        <v>380</v>
      </c>
      <c r="G212" s="118"/>
      <c r="H212" s="118"/>
      <c r="I212" s="90">
        <v>5979498</v>
      </c>
      <c r="J212" s="91"/>
      <c r="K212" s="91"/>
      <c r="L212" s="91"/>
      <c r="M212" s="120"/>
      <c r="N212" s="117">
        <v>117</v>
      </c>
      <c r="O212" s="118"/>
      <c r="P212" s="118"/>
      <c r="Q212" s="90">
        <v>1094712</v>
      </c>
      <c r="R212" s="91"/>
      <c r="S212" s="91"/>
      <c r="T212" s="91"/>
      <c r="U212" s="91"/>
      <c r="V212" s="91"/>
      <c r="W212" s="91"/>
      <c r="X212" s="120"/>
      <c r="Y212" s="117">
        <v>199</v>
      </c>
      <c r="Z212" s="118"/>
      <c r="AA212" s="118"/>
      <c r="AB212" s="90">
        <v>2690389</v>
      </c>
      <c r="AC212" s="91"/>
      <c r="AD212" s="91"/>
      <c r="AE212" s="91"/>
      <c r="AF212" s="120"/>
      <c r="AG212" s="117">
        <v>187</v>
      </c>
      <c r="AH212" s="118"/>
      <c r="AI212" s="118"/>
      <c r="AJ212" s="90">
        <v>2194397</v>
      </c>
      <c r="AK212" s="91"/>
      <c r="AL212" s="91"/>
      <c r="AM212" s="91"/>
      <c r="AN212" s="94">
        <f>Q212/I212*100</f>
        <v>18.307757607745668</v>
      </c>
      <c r="AO212" s="88"/>
      <c r="AQ212" s="3" t="s">
        <v>12</v>
      </c>
      <c r="AR212" s="49">
        <f>Q216/1000</f>
        <v>6233.788</v>
      </c>
      <c r="AS212" s="49">
        <f>AB216/1000</f>
        <v>13728.861</v>
      </c>
      <c r="AT212" s="49">
        <f>AJ216/1000</f>
        <v>19584.314</v>
      </c>
    </row>
    <row r="213" spans="2:46" ht="16.5" customHeight="1">
      <c r="B213" s="113"/>
      <c r="C213" s="114"/>
      <c r="D213" s="114"/>
      <c r="E213" s="114"/>
      <c r="F213" s="129"/>
      <c r="G213" s="129"/>
      <c r="H213" s="129"/>
      <c r="I213" s="110"/>
      <c r="J213" s="111"/>
      <c r="K213" s="111"/>
      <c r="L213" s="111"/>
      <c r="M213" s="130"/>
      <c r="N213" s="129"/>
      <c r="O213" s="129"/>
      <c r="P213" s="129"/>
      <c r="Q213" s="110"/>
      <c r="R213" s="111"/>
      <c r="S213" s="111"/>
      <c r="T213" s="111"/>
      <c r="U213" s="111"/>
      <c r="V213" s="111"/>
      <c r="W213" s="111"/>
      <c r="X213" s="130"/>
      <c r="Y213" s="129"/>
      <c r="Z213" s="129"/>
      <c r="AA213" s="129"/>
      <c r="AB213" s="110"/>
      <c r="AC213" s="111"/>
      <c r="AD213" s="111"/>
      <c r="AE213" s="111"/>
      <c r="AF213" s="130"/>
      <c r="AG213" s="129"/>
      <c r="AH213" s="129"/>
      <c r="AI213" s="129"/>
      <c r="AJ213" s="110"/>
      <c r="AK213" s="111"/>
      <c r="AL213" s="111"/>
      <c r="AM213" s="111"/>
      <c r="AN213" s="127"/>
      <c r="AO213" s="128"/>
      <c r="AQ213" s="3" t="s">
        <v>14</v>
      </c>
      <c r="AR213" s="49">
        <f>Q218/1000</f>
        <v>3626.169</v>
      </c>
      <c r="AS213" s="49">
        <f>AB218/1000</f>
        <v>5324.185</v>
      </c>
      <c r="AT213" s="49">
        <f>AJ218/1000</f>
        <v>10324.888</v>
      </c>
    </row>
    <row r="214" spans="2:46" ht="16.5" customHeight="1">
      <c r="B214" s="113" t="s">
        <v>10</v>
      </c>
      <c r="C214" s="114"/>
      <c r="D214" s="114"/>
      <c r="E214" s="114"/>
      <c r="F214" s="117">
        <v>2436</v>
      </c>
      <c r="G214" s="118"/>
      <c r="H214" s="118"/>
      <c r="I214" s="90">
        <v>84717320</v>
      </c>
      <c r="J214" s="91"/>
      <c r="K214" s="91"/>
      <c r="L214" s="91"/>
      <c r="M214" s="120"/>
      <c r="N214" s="117">
        <v>636</v>
      </c>
      <c r="O214" s="118"/>
      <c r="P214" s="118"/>
      <c r="Q214" s="90">
        <v>9246412</v>
      </c>
      <c r="R214" s="122"/>
      <c r="S214" s="122"/>
      <c r="T214" s="122"/>
      <c r="U214" s="122"/>
      <c r="V214" s="122"/>
      <c r="W214" s="122"/>
      <c r="X214" s="123"/>
      <c r="Y214" s="117">
        <v>1436</v>
      </c>
      <c r="Z214" s="118"/>
      <c r="AA214" s="118"/>
      <c r="AB214" s="90">
        <v>34032905</v>
      </c>
      <c r="AC214" s="91"/>
      <c r="AD214" s="91"/>
      <c r="AE214" s="91"/>
      <c r="AF214" s="120"/>
      <c r="AG214" s="117">
        <v>1660</v>
      </c>
      <c r="AH214" s="118"/>
      <c r="AI214" s="118"/>
      <c r="AJ214" s="90">
        <v>41438003</v>
      </c>
      <c r="AK214" s="91"/>
      <c r="AL214" s="91"/>
      <c r="AM214" s="91"/>
      <c r="AN214" s="106">
        <f>Q214/I214*100</f>
        <v>10.914429304420867</v>
      </c>
      <c r="AO214" s="107"/>
      <c r="AQ214" s="3" t="s">
        <v>16</v>
      </c>
      <c r="AR214" s="49">
        <f>Q220/1000</f>
        <v>2655.092</v>
      </c>
      <c r="AS214" s="49">
        <f>AB220/1000</f>
        <v>3421.371</v>
      </c>
      <c r="AT214" s="49">
        <f>AJ220/1000</f>
        <v>6135.961</v>
      </c>
    </row>
    <row r="215" spans="2:41" ht="16.5" customHeight="1">
      <c r="B215" s="113"/>
      <c r="C215" s="114"/>
      <c r="D215" s="114"/>
      <c r="E215" s="114"/>
      <c r="F215" s="129"/>
      <c r="G215" s="129"/>
      <c r="H215" s="129"/>
      <c r="I215" s="110"/>
      <c r="J215" s="111"/>
      <c r="K215" s="111"/>
      <c r="L215" s="111"/>
      <c r="M215" s="130"/>
      <c r="N215" s="129"/>
      <c r="O215" s="129"/>
      <c r="P215" s="129"/>
      <c r="Q215" s="131"/>
      <c r="R215" s="132"/>
      <c r="S215" s="132"/>
      <c r="T215" s="132"/>
      <c r="U215" s="132"/>
      <c r="V215" s="132"/>
      <c r="W215" s="132"/>
      <c r="X215" s="133"/>
      <c r="Y215" s="129"/>
      <c r="Z215" s="129"/>
      <c r="AA215" s="129"/>
      <c r="AB215" s="110"/>
      <c r="AC215" s="111"/>
      <c r="AD215" s="111"/>
      <c r="AE215" s="111"/>
      <c r="AF215" s="130"/>
      <c r="AG215" s="129"/>
      <c r="AH215" s="129"/>
      <c r="AI215" s="129"/>
      <c r="AJ215" s="110"/>
      <c r="AK215" s="111"/>
      <c r="AL215" s="111"/>
      <c r="AM215" s="111"/>
      <c r="AN215" s="112"/>
      <c r="AO215" s="107"/>
    </row>
    <row r="216" spans="2:41" ht="16.5" customHeight="1">
      <c r="B216" s="113" t="s">
        <v>12</v>
      </c>
      <c r="C216" s="114"/>
      <c r="D216" s="114"/>
      <c r="E216" s="114"/>
      <c r="F216" s="117">
        <v>899</v>
      </c>
      <c r="G216" s="118"/>
      <c r="H216" s="118"/>
      <c r="I216" s="90">
        <v>39546963</v>
      </c>
      <c r="J216" s="91"/>
      <c r="K216" s="91"/>
      <c r="L216" s="91"/>
      <c r="M216" s="120"/>
      <c r="N216" s="117">
        <v>338</v>
      </c>
      <c r="O216" s="118"/>
      <c r="P216" s="118"/>
      <c r="Q216" s="90">
        <v>6233788</v>
      </c>
      <c r="R216" s="122"/>
      <c r="S216" s="122"/>
      <c r="T216" s="122"/>
      <c r="U216" s="122"/>
      <c r="V216" s="122"/>
      <c r="W216" s="122"/>
      <c r="X216" s="123"/>
      <c r="Y216" s="117">
        <v>472</v>
      </c>
      <c r="Z216" s="118"/>
      <c r="AA216" s="118"/>
      <c r="AB216" s="90">
        <v>13728861</v>
      </c>
      <c r="AC216" s="91"/>
      <c r="AD216" s="91"/>
      <c r="AE216" s="91"/>
      <c r="AF216" s="120"/>
      <c r="AG216" s="117">
        <v>582</v>
      </c>
      <c r="AH216" s="118"/>
      <c r="AI216" s="118"/>
      <c r="AJ216" s="90">
        <v>19584314</v>
      </c>
      <c r="AK216" s="91"/>
      <c r="AL216" s="91"/>
      <c r="AM216" s="91"/>
      <c r="AN216" s="94">
        <f>Q216/I216*100</f>
        <v>15.763000562141777</v>
      </c>
      <c r="AO216" s="88"/>
    </row>
    <row r="217" spans="2:41" ht="16.5" customHeight="1">
      <c r="B217" s="113"/>
      <c r="C217" s="114"/>
      <c r="D217" s="114"/>
      <c r="E217" s="114"/>
      <c r="F217" s="129"/>
      <c r="G217" s="129"/>
      <c r="H217" s="129"/>
      <c r="I217" s="110"/>
      <c r="J217" s="111"/>
      <c r="K217" s="111"/>
      <c r="L217" s="111"/>
      <c r="M217" s="130"/>
      <c r="N217" s="129"/>
      <c r="O217" s="129"/>
      <c r="P217" s="129"/>
      <c r="Q217" s="131"/>
      <c r="R217" s="132"/>
      <c r="S217" s="132"/>
      <c r="T217" s="132"/>
      <c r="U217" s="132"/>
      <c r="V217" s="132"/>
      <c r="W217" s="132"/>
      <c r="X217" s="133"/>
      <c r="Y217" s="129"/>
      <c r="Z217" s="129"/>
      <c r="AA217" s="129"/>
      <c r="AB217" s="110"/>
      <c r="AC217" s="111"/>
      <c r="AD217" s="111"/>
      <c r="AE217" s="111"/>
      <c r="AF217" s="130"/>
      <c r="AG217" s="129"/>
      <c r="AH217" s="129"/>
      <c r="AI217" s="129"/>
      <c r="AJ217" s="110"/>
      <c r="AK217" s="111"/>
      <c r="AL217" s="111"/>
      <c r="AM217" s="111"/>
      <c r="AN217" s="127"/>
      <c r="AO217" s="128"/>
    </row>
    <row r="218" spans="2:41" ht="16.5" customHeight="1">
      <c r="B218" s="113" t="s">
        <v>14</v>
      </c>
      <c r="C218" s="114"/>
      <c r="D218" s="114"/>
      <c r="E218" s="114"/>
      <c r="F218" s="117">
        <v>500</v>
      </c>
      <c r="G218" s="118"/>
      <c r="H218" s="118"/>
      <c r="I218" s="90">
        <v>19275242</v>
      </c>
      <c r="J218" s="91"/>
      <c r="K218" s="91"/>
      <c r="L218" s="91"/>
      <c r="M218" s="120"/>
      <c r="N218" s="117">
        <v>190</v>
      </c>
      <c r="O218" s="118"/>
      <c r="P218" s="118"/>
      <c r="Q218" s="90">
        <v>3626169</v>
      </c>
      <c r="R218" s="122"/>
      <c r="S218" s="122"/>
      <c r="T218" s="122"/>
      <c r="U218" s="122"/>
      <c r="V218" s="122"/>
      <c r="W218" s="122"/>
      <c r="X218" s="123"/>
      <c r="Y218" s="117">
        <v>167</v>
      </c>
      <c r="Z218" s="118"/>
      <c r="AA218" s="118"/>
      <c r="AB218" s="90">
        <v>5324185</v>
      </c>
      <c r="AC218" s="91"/>
      <c r="AD218" s="91"/>
      <c r="AE218" s="91"/>
      <c r="AF218" s="120"/>
      <c r="AG218" s="117">
        <v>308</v>
      </c>
      <c r="AH218" s="118"/>
      <c r="AI218" s="118"/>
      <c r="AJ218" s="90">
        <v>10324888</v>
      </c>
      <c r="AK218" s="91"/>
      <c r="AL218" s="91"/>
      <c r="AM218" s="91"/>
      <c r="AN218" s="106">
        <f>Q218/I218*100</f>
        <v>18.812573144347553</v>
      </c>
      <c r="AO218" s="107"/>
    </row>
    <row r="219" spans="2:41" ht="16.5" customHeight="1">
      <c r="B219" s="113"/>
      <c r="C219" s="114"/>
      <c r="D219" s="114"/>
      <c r="E219" s="114"/>
      <c r="F219" s="129"/>
      <c r="G219" s="129"/>
      <c r="H219" s="129"/>
      <c r="I219" s="110"/>
      <c r="J219" s="111"/>
      <c r="K219" s="111"/>
      <c r="L219" s="111"/>
      <c r="M219" s="130"/>
      <c r="N219" s="129"/>
      <c r="O219" s="129"/>
      <c r="P219" s="129"/>
      <c r="Q219" s="131"/>
      <c r="R219" s="132"/>
      <c r="S219" s="132"/>
      <c r="T219" s="132"/>
      <c r="U219" s="132"/>
      <c r="V219" s="132"/>
      <c r="W219" s="132"/>
      <c r="X219" s="133"/>
      <c r="Y219" s="129"/>
      <c r="Z219" s="129"/>
      <c r="AA219" s="129"/>
      <c r="AB219" s="110"/>
      <c r="AC219" s="111"/>
      <c r="AD219" s="111"/>
      <c r="AE219" s="111"/>
      <c r="AF219" s="130"/>
      <c r="AG219" s="129"/>
      <c r="AH219" s="129"/>
      <c r="AI219" s="129"/>
      <c r="AJ219" s="110"/>
      <c r="AK219" s="111"/>
      <c r="AL219" s="111"/>
      <c r="AM219" s="111"/>
      <c r="AN219" s="112"/>
      <c r="AO219" s="107"/>
    </row>
    <row r="220" spans="2:41" ht="16.5" customHeight="1">
      <c r="B220" s="113" t="s">
        <v>16</v>
      </c>
      <c r="C220" s="114"/>
      <c r="D220" s="114"/>
      <c r="E220" s="114"/>
      <c r="F220" s="117">
        <v>244</v>
      </c>
      <c r="G220" s="118"/>
      <c r="H220" s="118"/>
      <c r="I220" s="90">
        <v>12212424</v>
      </c>
      <c r="J220" s="91"/>
      <c r="K220" s="91"/>
      <c r="L220" s="91"/>
      <c r="M220" s="120"/>
      <c r="N220" s="117">
        <v>100</v>
      </c>
      <c r="O220" s="118"/>
      <c r="P220" s="118"/>
      <c r="Q220" s="90">
        <v>2655092</v>
      </c>
      <c r="R220" s="122"/>
      <c r="S220" s="122"/>
      <c r="T220" s="122"/>
      <c r="U220" s="122"/>
      <c r="V220" s="122"/>
      <c r="W220" s="122"/>
      <c r="X220" s="123"/>
      <c r="Y220" s="117">
        <v>95</v>
      </c>
      <c r="Z220" s="118"/>
      <c r="AA220" s="118"/>
      <c r="AB220" s="90">
        <v>3421371</v>
      </c>
      <c r="AC220" s="91"/>
      <c r="AD220" s="91"/>
      <c r="AE220" s="91"/>
      <c r="AF220" s="120"/>
      <c r="AG220" s="117">
        <v>145</v>
      </c>
      <c r="AH220" s="118"/>
      <c r="AI220" s="118"/>
      <c r="AJ220" s="90">
        <v>6135961</v>
      </c>
      <c r="AK220" s="91"/>
      <c r="AL220" s="91"/>
      <c r="AM220" s="91"/>
      <c r="AN220" s="94">
        <f>Q220/I220*100</f>
        <v>21.740909093886685</v>
      </c>
      <c r="AO220" s="88"/>
    </row>
    <row r="221" spans="2:41" ht="16.5" customHeight="1" thickBot="1">
      <c r="B221" s="115"/>
      <c r="C221" s="116"/>
      <c r="D221" s="116"/>
      <c r="E221" s="116"/>
      <c r="F221" s="119"/>
      <c r="G221" s="119"/>
      <c r="H221" s="119"/>
      <c r="I221" s="92"/>
      <c r="J221" s="93"/>
      <c r="K221" s="93"/>
      <c r="L221" s="93"/>
      <c r="M221" s="121"/>
      <c r="N221" s="119"/>
      <c r="O221" s="119"/>
      <c r="P221" s="119"/>
      <c r="Q221" s="124"/>
      <c r="R221" s="125"/>
      <c r="S221" s="125"/>
      <c r="T221" s="125"/>
      <c r="U221" s="125"/>
      <c r="V221" s="125"/>
      <c r="W221" s="125"/>
      <c r="X221" s="126"/>
      <c r="Y221" s="119"/>
      <c r="Z221" s="119"/>
      <c r="AA221" s="119"/>
      <c r="AB221" s="92"/>
      <c r="AC221" s="93"/>
      <c r="AD221" s="93"/>
      <c r="AE221" s="93"/>
      <c r="AF221" s="121"/>
      <c r="AG221" s="119"/>
      <c r="AH221" s="119"/>
      <c r="AI221" s="119"/>
      <c r="AJ221" s="92"/>
      <c r="AK221" s="93"/>
      <c r="AL221" s="93"/>
      <c r="AM221" s="93"/>
      <c r="AN221" s="89"/>
      <c r="AO221" s="87"/>
    </row>
    <row r="222" spans="2:41" ht="16.5" customHeight="1" thickTop="1">
      <c r="B222" s="84" t="s">
        <v>26</v>
      </c>
      <c r="C222" s="85"/>
      <c r="D222" s="85"/>
      <c r="E222" s="85"/>
      <c r="F222" s="99">
        <f>SUM(F212:H221)</f>
        <v>4459</v>
      </c>
      <c r="G222" s="100"/>
      <c r="H222" s="100"/>
      <c r="I222" s="102">
        <f>SUM(I212:M221)</f>
        <v>161731447</v>
      </c>
      <c r="J222" s="103"/>
      <c r="K222" s="103"/>
      <c r="L222" s="103"/>
      <c r="M222" s="83"/>
      <c r="N222" s="99">
        <f>SUM(N212:P221)</f>
        <v>1381</v>
      </c>
      <c r="O222" s="100"/>
      <c r="P222" s="100"/>
      <c r="Q222" s="102">
        <f>SUM(Q212:X221)</f>
        <v>22856173</v>
      </c>
      <c r="R222" s="103"/>
      <c r="S222" s="103"/>
      <c r="T222" s="103"/>
      <c r="U222" s="103"/>
      <c r="V222" s="103"/>
      <c r="W222" s="103"/>
      <c r="X222" s="83"/>
      <c r="Y222" s="99">
        <f>SUM(Y212:AA221)</f>
        <v>2369</v>
      </c>
      <c r="Z222" s="100"/>
      <c r="AA222" s="100"/>
      <c r="AB222" s="102">
        <f>SUM(AB212:AF221)</f>
        <v>59197711</v>
      </c>
      <c r="AC222" s="103"/>
      <c r="AD222" s="103"/>
      <c r="AE222" s="103"/>
      <c r="AF222" s="83"/>
      <c r="AG222" s="99">
        <f>SUM(AG212:AI221)</f>
        <v>2882</v>
      </c>
      <c r="AH222" s="100"/>
      <c r="AI222" s="100"/>
      <c r="AJ222" s="102">
        <f>SUM(AJ212:AM221)</f>
        <v>79677563</v>
      </c>
      <c r="AK222" s="103"/>
      <c r="AL222" s="103"/>
      <c r="AM222" s="103"/>
      <c r="AN222" s="106">
        <f>Q222/I222*100</f>
        <v>14.132176162376139</v>
      </c>
      <c r="AO222" s="107"/>
    </row>
    <row r="223" spans="2:41" ht="16.5" customHeight="1" thickBot="1">
      <c r="B223" s="86"/>
      <c r="C223" s="82"/>
      <c r="D223" s="82"/>
      <c r="E223" s="82"/>
      <c r="F223" s="101"/>
      <c r="G223" s="101"/>
      <c r="H223" s="101"/>
      <c r="I223" s="104"/>
      <c r="J223" s="105"/>
      <c r="K223" s="105"/>
      <c r="L223" s="105"/>
      <c r="M223" s="109"/>
      <c r="N223" s="101"/>
      <c r="O223" s="101"/>
      <c r="P223" s="101"/>
      <c r="Q223" s="104"/>
      <c r="R223" s="105"/>
      <c r="S223" s="105"/>
      <c r="T223" s="105"/>
      <c r="U223" s="105"/>
      <c r="V223" s="105"/>
      <c r="W223" s="105"/>
      <c r="X223" s="109"/>
      <c r="Y223" s="101"/>
      <c r="Z223" s="101"/>
      <c r="AA223" s="101"/>
      <c r="AB223" s="104"/>
      <c r="AC223" s="105"/>
      <c r="AD223" s="105"/>
      <c r="AE223" s="105"/>
      <c r="AF223" s="109"/>
      <c r="AG223" s="101"/>
      <c r="AH223" s="101"/>
      <c r="AI223" s="101"/>
      <c r="AJ223" s="104"/>
      <c r="AK223" s="105"/>
      <c r="AL223" s="105"/>
      <c r="AM223" s="105"/>
      <c r="AN223" s="108"/>
      <c r="AO223" s="97"/>
    </row>
    <row r="224" spans="2:27" ht="16.5" customHeight="1">
      <c r="B224" s="29" t="s">
        <v>98</v>
      </c>
      <c r="C224" s="95" t="s">
        <v>64</v>
      </c>
      <c r="D224" s="96"/>
      <c r="E224" s="96"/>
      <c r="F224" s="96"/>
      <c r="G224" s="96"/>
      <c r="H224" s="96"/>
      <c r="I224" s="96"/>
      <c r="J224" s="96"/>
      <c r="K224" s="96"/>
      <c r="L224" s="96"/>
      <c r="M224" s="96"/>
      <c r="N224" s="96"/>
      <c r="O224" s="96"/>
      <c r="P224" s="96"/>
      <c r="Q224" s="96"/>
      <c r="R224" s="96"/>
      <c r="S224" s="96"/>
      <c r="T224" s="96"/>
      <c r="U224" s="96"/>
      <c r="V224" s="96"/>
      <c r="W224" s="96"/>
      <c r="X224" s="96"/>
      <c r="Y224" s="96"/>
      <c r="Z224" s="96"/>
      <c r="AA224" s="96"/>
    </row>
    <row r="225" ht="16.5" customHeight="1"/>
    <row r="226" spans="2:41" ht="16.5" customHeight="1">
      <c r="B226" s="81" t="s">
        <v>127</v>
      </c>
      <c r="C226" s="98" t="s">
        <v>121</v>
      </c>
      <c r="D226" s="98"/>
      <c r="E226" s="98"/>
      <c r="F226" s="98"/>
      <c r="G226" s="98"/>
      <c r="H226" s="98"/>
      <c r="I226" s="98"/>
      <c r="J226" s="98"/>
      <c r="K226" s="98"/>
      <c r="L226" s="98"/>
      <c r="M226" s="98"/>
      <c r="N226" s="98"/>
      <c r="O226" s="98"/>
      <c r="P226" s="98"/>
      <c r="Q226" s="98"/>
      <c r="R226" s="98"/>
      <c r="S226" s="98"/>
      <c r="T226" s="98"/>
      <c r="U226" s="98"/>
      <c r="V226" s="98"/>
      <c r="W226" s="98"/>
      <c r="X226" s="98"/>
      <c r="Y226" s="98"/>
      <c r="Z226" s="98"/>
      <c r="AA226" s="98"/>
      <c r="AB226" s="98"/>
      <c r="AC226" s="98"/>
      <c r="AD226" s="98"/>
      <c r="AE226" s="98"/>
      <c r="AF226" s="98"/>
      <c r="AG226" s="98"/>
      <c r="AH226" s="98"/>
      <c r="AI226" s="98"/>
      <c r="AJ226" s="98"/>
      <c r="AK226" s="98"/>
      <c r="AL226" s="98"/>
      <c r="AM226" s="98"/>
      <c r="AN226" s="98"/>
      <c r="AO226" s="98"/>
    </row>
    <row r="227" spans="2:5" ht="12" customHeight="1">
      <c r="B227" s="5"/>
      <c r="C227" s="5"/>
      <c r="D227" s="5"/>
      <c r="E227" s="5"/>
    </row>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spans="19:23" ht="12" customHeight="1">
      <c r="S272" s="372"/>
      <c r="T272" s="372"/>
      <c r="U272" s="35"/>
      <c r="V272" s="35"/>
      <c r="W272" s="35"/>
    </row>
    <row r="273" ht="12" customHeight="1"/>
    <row r="274" ht="12" customHeight="1"/>
    <row r="275" ht="12" customHeight="1"/>
    <row r="276" ht="12" customHeight="1"/>
  </sheetData>
  <mergeCells count="819">
    <mergeCell ref="AJ136:AN136"/>
    <mergeCell ref="AJ134:AN134"/>
    <mergeCell ref="K135:N135"/>
    <mergeCell ref="O135:Q135"/>
    <mergeCell ref="S135:Z135"/>
    <mergeCell ref="AB135:AE135"/>
    <mergeCell ref="AF135:AH135"/>
    <mergeCell ref="AJ135:AN135"/>
    <mergeCell ref="AB134:AE134"/>
    <mergeCell ref="AF134:AH134"/>
    <mergeCell ref="E134:I136"/>
    <mergeCell ref="K134:N134"/>
    <mergeCell ref="O134:Q134"/>
    <mergeCell ref="S134:Z134"/>
    <mergeCell ref="K136:N136"/>
    <mergeCell ref="O136:Q136"/>
    <mergeCell ref="S136:Z136"/>
    <mergeCell ref="E133:I133"/>
    <mergeCell ref="M133:O133"/>
    <mergeCell ref="R133:Y133"/>
    <mergeCell ref="Z133:AA133"/>
    <mergeCell ref="AM57:AO58"/>
    <mergeCell ref="P59:S60"/>
    <mergeCell ref="T59:AB60"/>
    <mergeCell ref="AC59:AG60"/>
    <mergeCell ref="AH59:AL60"/>
    <mergeCell ref="AM59:AO60"/>
    <mergeCell ref="C57:E58"/>
    <mergeCell ref="F57:I58"/>
    <mergeCell ref="J57:O58"/>
    <mergeCell ref="P57:S58"/>
    <mergeCell ref="E132:K132"/>
    <mergeCell ref="M132:O132"/>
    <mergeCell ref="S132:AC132"/>
    <mergeCell ref="B55:B60"/>
    <mergeCell ref="C55:E56"/>
    <mergeCell ref="F55:I56"/>
    <mergeCell ref="J55:O56"/>
    <mergeCell ref="C59:E60"/>
    <mergeCell ref="F59:I60"/>
    <mergeCell ref="J59:O60"/>
    <mergeCell ref="U18:W21"/>
    <mergeCell ref="U22:W25"/>
    <mergeCell ref="T55:AB56"/>
    <mergeCell ref="R14:T17"/>
    <mergeCell ref="Y14:Y15"/>
    <mergeCell ref="Z14:AO16"/>
    <mergeCell ref="AM55:AO56"/>
    <mergeCell ref="P55:S56"/>
    <mergeCell ref="AC55:AG56"/>
    <mergeCell ref="C75:E76"/>
    <mergeCell ref="F75:I76"/>
    <mergeCell ref="J75:O76"/>
    <mergeCell ref="P75:S76"/>
    <mergeCell ref="T75:AB76"/>
    <mergeCell ref="AC75:AG76"/>
    <mergeCell ref="AH75:AL76"/>
    <mergeCell ref="AM75:AO76"/>
    <mergeCell ref="AM204:AO204"/>
    <mergeCell ref="F77:I78"/>
    <mergeCell ref="J77:O78"/>
    <mergeCell ref="AM77:AO78"/>
    <mergeCell ref="T201:AB201"/>
    <mergeCell ref="P187:AB187"/>
    <mergeCell ref="P195:S195"/>
    <mergeCell ref="P196:S196"/>
    <mergeCell ref="P197:S197"/>
    <mergeCell ref="P198:S198"/>
    <mergeCell ref="AM199:AO199"/>
    <mergeCell ref="F187:O187"/>
    <mergeCell ref="AM206:AO206"/>
    <mergeCell ref="AM200:AO200"/>
    <mergeCell ref="AM201:AO201"/>
    <mergeCell ref="AM202:AO202"/>
    <mergeCell ref="AM203:AO203"/>
    <mergeCell ref="AM192:AO192"/>
    <mergeCell ref="AM193:AO193"/>
    <mergeCell ref="AM205:AO205"/>
    <mergeCell ref="AM194:AO194"/>
    <mergeCell ref="AM195:AO195"/>
    <mergeCell ref="AC198:AG198"/>
    <mergeCell ref="AC199:AG199"/>
    <mergeCell ref="AH199:AL199"/>
    <mergeCell ref="AC194:AG194"/>
    <mergeCell ref="AC195:AG195"/>
    <mergeCell ref="AM196:AO196"/>
    <mergeCell ref="AM197:AO197"/>
    <mergeCell ref="AM198:AO198"/>
    <mergeCell ref="AM187:AO188"/>
    <mergeCell ref="AM189:AO189"/>
    <mergeCell ref="AM190:AO190"/>
    <mergeCell ref="AM191:AO191"/>
    <mergeCell ref="AC206:AG206"/>
    <mergeCell ref="AC187:AL187"/>
    <mergeCell ref="B192:C194"/>
    <mergeCell ref="B195:C197"/>
    <mergeCell ref="D196:E196"/>
    <mergeCell ref="D197:E197"/>
    <mergeCell ref="D192:E192"/>
    <mergeCell ref="D193:E193"/>
    <mergeCell ref="D194:E194"/>
    <mergeCell ref="D195:E195"/>
    <mergeCell ref="B201:C203"/>
    <mergeCell ref="B204:C206"/>
    <mergeCell ref="D204:E204"/>
    <mergeCell ref="D205:E205"/>
    <mergeCell ref="D206:E206"/>
    <mergeCell ref="D201:E201"/>
    <mergeCell ref="D202:E202"/>
    <mergeCell ref="D203:E203"/>
    <mergeCell ref="F206:I206"/>
    <mergeCell ref="F201:I201"/>
    <mergeCell ref="F202:I202"/>
    <mergeCell ref="F203:I203"/>
    <mergeCell ref="F204:I204"/>
    <mergeCell ref="F205:I205"/>
    <mergeCell ref="D200:E200"/>
    <mergeCell ref="F200:I200"/>
    <mergeCell ref="F197:I197"/>
    <mergeCell ref="F198:I198"/>
    <mergeCell ref="F199:I199"/>
    <mergeCell ref="D199:E199"/>
    <mergeCell ref="F193:I193"/>
    <mergeCell ref="B187:E188"/>
    <mergeCell ref="B189:C191"/>
    <mergeCell ref="D198:E198"/>
    <mergeCell ref="B198:C200"/>
    <mergeCell ref="D189:E189"/>
    <mergeCell ref="D190:E190"/>
    <mergeCell ref="D191:E191"/>
    <mergeCell ref="F194:I194"/>
    <mergeCell ref="F195:I195"/>
    <mergeCell ref="F196:I196"/>
    <mergeCell ref="J195:O195"/>
    <mergeCell ref="J196:O196"/>
    <mergeCell ref="J197:O197"/>
    <mergeCell ref="J206:O206"/>
    <mergeCell ref="J199:O199"/>
    <mergeCell ref="J200:O200"/>
    <mergeCell ref="J201:O201"/>
    <mergeCell ref="J202:O202"/>
    <mergeCell ref="J203:O203"/>
    <mergeCell ref="J204:O204"/>
    <mergeCell ref="J205:O205"/>
    <mergeCell ref="J198:O198"/>
    <mergeCell ref="T194:AB194"/>
    <mergeCell ref="T198:AB198"/>
    <mergeCell ref="T191:AB191"/>
    <mergeCell ref="T192:AB192"/>
    <mergeCell ref="P191:S191"/>
    <mergeCell ref="P199:S199"/>
    <mergeCell ref="T188:AB188"/>
    <mergeCell ref="T189:AB189"/>
    <mergeCell ref="T190:AB190"/>
    <mergeCell ref="P190:S190"/>
    <mergeCell ref="P193:S193"/>
    <mergeCell ref="P194:S194"/>
    <mergeCell ref="P188:S188"/>
    <mergeCell ref="P189:S189"/>
    <mergeCell ref="J188:O188"/>
    <mergeCell ref="J189:O189"/>
    <mergeCell ref="J190:O190"/>
    <mergeCell ref="P192:S192"/>
    <mergeCell ref="AH200:AL200"/>
    <mergeCell ref="AC200:AG200"/>
    <mergeCell ref="T200:AB200"/>
    <mergeCell ref="AC201:AG201"/>
    <mergeCell ref="AH205:AL205"/>
    <mergeCell ref="AC197:AG197"/>
    <mergeCell ref="AH204:AL204"/>
    <mergeCell ref="T204:AB204"/>
    <mergeCell ref="AC202:AG202"/>
    <mergeCell ref="AC203:AG203"/>
    <mergeCell ref="AC204:AG204"/>
    <mergeCell ref="T202:AB202"/>
    <mergeCell ref="T203:AB203"/>
    <mergeCell ref="AH203:AL203"/>
    <mergeCell ref="AH191:AL191"/>
    <mergeCell ref="AC191:AG191"/>
    <mergeCell ref="AC205:AG205"/>
    <mergeCell ref="AH206:AL206"/>
    <mergeCell ref="AH195:AL195"/>
    <mergeCell ref="AH196:AL196"/>
    <mergeCell ref="AH197:AL197"/>
    <mergeCell ref="AH198:AL198"/>
    <mergeCell ref="AH201:AL201"/>
    <mergeCell ref="AH202:AL202"/>
    <mergeCell ref="AC188:AG188"/>
    <mergeCell ref="AC189:AG189"/>
    <mergeCell ref="AC190:AG190"/>
    <mergeCell ref="AH188:AL188"/>
    <mergeCell ref="AH189:AL189"/>
    <mergeCell ref="AH190:AL190"/>
    <mergeCell ref="AC196:AG196"/>
    <mergeCell ref="T193:AB193"/>
    <mergeCell ref="AH194:AL194"/>
    <mergeCell ref="J192:O192"/>
    <mergeCell ref="J193:O193"/>
    <mergeCell ref="J194:O194"/>
    <mergeCell ref="AC193:AG193"/>
    <mergeCell ref="AC192:AG192"/>
    <mergeCell ref="AH192:AL192"/>
    <mergeCell ref="AH193:AL193"/>
    <mergeCell ref="AC93:AG94"/>
    <mergeCell ref="AH93:AL94"/>
    <mergeCell ref="J95:O96"/>
    <mergeCell ref="P95:S96"/>
    <mergeCell ref="T95:AB96"/>
    <mergeCell ref="AC95:AG96"/>
    <mergeCell ref="T93:AB94"/>
    <mergeCell ref="P91:S92"/>
    <mergeCell ref="J91:O92"/>
    <mergeCell ref="T91:AB92"/>
    <mergeCell ref="AH91:AL92"/>
    <mergeCell ref="AC91:AG92"/>
    <mergeCell ref="T89:AB90"/>
    <mergeCell ref="F89:I90"/>
    <mergeCell ref="J89:O90"/>
    <mergeCell ref="P89:S90"/>
    <mergeCell ref="T85:AB86"/>
    <mergeCell ref="AH85:AL86"/>
    <mergeCell ref="F87:I88"/>
    <mergeCell ref="J87:O88"/>
    <mergeCell ref="P87:S88"/>
    <mergeCell ref="AH87:AL88"/>
    <mergeCell ref="T87:AB88"/>
    <mergeCell ref="P85:S86"/>
    <mergeCell ref="J85:O86"/>
    <mergeCell ref="AC87:AG88"/>
    <mergeCell ref="AM147:AO148"/>
    <mergeCell ref="AC145:AG146"/>
    <mergeCell ref="P140:AB140"/>
    <mergeCell ref="T141:AB142"/>
    <mergeCell ref="AC140:AL140"/>
    <mergeCell ref="AM140:AO142"/>
    <mergeCell ref="T143:AB144"/>
    <mergeCell ref="T145:AB146"/>
    <mergeCell ref="AM143:AO144"/>
    <mergeCell ref="AM145:AO146"/>
    <mergeCell ref="T151:AB152"/>
    <mergeCell ref="AH141:AL142"/>
    <mergeCell ref="T147:AB148"/>
    <mergeCell ref="P143:S144"/>
    <mergeCell ref="P145:S146"/>
    <mergeCell ref="P147:S148"/>
    <mergeCell ref="AC143:AG144"/>
    <mergeCell ref="AC151:AG152"/>
    <mergeCell ref="T149:AB150"/>
    <mergeCell ref="AC141:AG142"/>
    <mergeCell ref="AF136:AH136"/>
    <mergeCell ref="F151:I152"/>
    <mergeCell ref="F153:I154"/>
    <mergeCell ref="AC149:AG150"/>
    <mergeCell ref="AH143:AL144"/>
    <mergeCell ref="AH145:AL146"/>
    <mergeCell ref="AH147:AL148"/>
    <mergeCell ref="AH149:AL150"/>
    <mergeCell ref="J153:O154"/>
    <mergeCell ref="P151:S152"/>
    <mergeCell ref="P153:S154"/>
    <mergeCell ref="AC147:AG148"/>
    <mergeCell ref="AM79:AO80"/>
    <mergeCell ref="AM87:AO88"/>
    <mergeCell ref="AM83:AO84"/>
    <mergeCell ref="AH95:AL96"/>
    <mergeCell ref="AM95:AO96"/>
    <mergeCell ref="AM89:AO90"/>
    <mergeCell ref="AM91:AO92"/>
    <mergeCell ref="AM93:AO94"/>
    <mergeCell ref="AM73:AO74"/>
    <mergeCell ref="AM61:AO62"/>
    <mergeCell ref="AH61:AL62"/>
    <mergeCell ref="AM71:AO72"/>
    <mergeCell ref="AM63:AO64"/>
    <mergeCell ref="AM65:AO66"/>
    <mergeCell ref="AH71:AL72"/>
    <mergeCell ref="AM69:AO70"/>
    <mergeCell ref="AC73:AG74"/>
    <mergeCell ref="AH73:AL74"/>
    <mergeCell ref="AM85:AO86"/>
    <mergeCell ref="P79:S80"/>
    <mergeCell ref="AH81:AL82"/>
    <mergeCell ref="AM81:AO82"/>
    <mergeCell ref="T83:AB84"/>
    <mergeCell ref="AC83:AG84"/>
    <mergeCell ref="AH83:AL84"/>
    <mergeCell ref="T81:AB82"/>
    <mergeCell ref="F81:I82"/>
    <mergeCell ref="J81:O82"/>
    <mergeCell ref="P81:S82"/>
    <mergeCell ref="F83:I84"/>
    <mergeCell ref="J83:O84"/>
    <mergeCell ref="P83:S84"/>
    <mergeCell ref="F155:I156"/>
    <mergeCell ref="J143:O144"/>
    <mergeCell ref="J145:O146"/>
    <mergeCell ref="J147:O148"/>
    <mergeCell ref="J149:O150"/>
    <mergeCell ref="J151:O152"/>
    <mergeCell ref="J155:O156"/>
    <mergeCell ref="B143:E144"/>
    <mergeCell ref="B151:E152"/>
    <mergeCell ref="B145:E146"/>
    <mergeCell ref="B149:E150"/>
    <mergeCell ref="B147:E148"/>
    <mergeCell ref="B100:E102"/>
    <mergeCell ref="AB136:AE136"/>
    <mergeCell ref="AH157:AL158"/>
    <mergeCell ref="T157:AB158"/>
    <mergeCell ref="AC153:AG154"/>
    <mergeCell ref="AC157:AG158"/>
    <mergeCell ref="AH153:AL154"/>
    <mergeCell ref="AH155:AL156"/>
    <mergeCell ref="AC155:AG156"/>
    <mergeCell ref="AH151:AL152"/>
    <mergeCell ref="P141:S142"/>
    <mergeCell ref="F149:I150"/>
    <mergeCell ref="F147:I148"/>
    <mergeCell ref="F143:I144"/>
    <mergeCell ref="F145:I146"/>
    <mergeCell ref="P149:S150"/>
    <mergeCell ref="AM151:AO152"/>
    <mergeCell ref="AM153:AO154"/>
    <mergeCell ref="AM157:AO158"/>
    <mergeCell ref="AM149:AO150"/>
    <mergeCell ref="AM155:AO156"/>
    <mergeCell ref="AH89:AL90"/>
    <mergeCell ref="AC89:AG90"/>
    <mergeCell ref="T77:AB78"/>
    <mergeCell ref="AC77:AG78"/>
    <mergeCell ref="AH77:AL78"/>
    <mergeCell ref="AC85:AG86"/>
    <mergeCell ref="AH79:AL80"/>
    <mergeCell ref="AC79:AG80"/>
    <mergeCell ref="T79:AB80"/>
    <mergeCell ref="AC81:AG82"/>
    <mergeCell ref="B3:O3"/>
    <mergeCell ref="F79:I80"/>
    <mergeCell ref="B10:E13"/>
    <mergeCell ref="B14:E17"/>
    <mergeCell ref="B18:E21"/>
    <mergeCell ref="B73:B78"/>
    <mergeCell ref="C73:E74"/>
    <mergeCell ref="F73:I74"/>
    <mergeCell ref="J73:O74"/>
    <mergeCell ref="C77:E78"/>
    <mergeCell ref="B4:E5"/>
    <mergeCell ref="B6:E9"/>
    <mergeCell ref="P52:AB52"/>
    <mergeCell ref="P53:S54"/>
    <mergeCell ref="T53:AB54"/>
    <mergeCell ref="Y10:Y12"/>
    <mergeCell ref="Z7:AO8"/>
    <mergeCell ref="F5:H5"/>
    <mergeCell ref="I5:K5"/>
    <mergeCell ref="U14:W17"/>
    <mergeCell ref="S272:T272"/>
    <mergeCell ref="B22:E25"/>
    <mergeCell ref="B52:E54"/>
    <mergeCell ref="F52:O52"/>
    <mergeCell ref="F53:I54"/>
    <mergeCell ref="J53:O54"/>
    <mergeCell ref="P73:S74"/>
    <mergeCell ref="T73:AB74"/>
    <mergeCell ref="P77:S78"/>
    <mergeCell ref="F85:I86"/>
    <mergeCell ref="B79:B84"/>
    <mergeCell ref="B85:B90"/>
    <mergeCell ref="B91:B96"/>
    <mergeCell ref="C79:E80"/>
    <mergeCell ref="C81:E82"/>
    <mergeCell ref="C83:E84"/>
    <mergeCell ref="C85:E86"/>
    <mergeCell ref="C87:E88"/>
    <mergeCell ref="C89:E90"/>
    <mergeCell ref="P206:S206"/>
    <mergeCell ref="P201:S201"/>
    <mergeCell ref="P202:S202"/>
    <mergeCell ref="F188:I188"/>
    <mergeCell ref="F191:I191"/>
    <mergeCell ref="F192:I192"/>
    <mergeCell ref="J191:O191"/>
    <mergeCell ref="F189:I189"/>
    <mergeCell ref="C97:AA97"/>
    <mergeCell ref="F93:I94"/>
    <mergeCell ref="J93:O94"/>
    <mergeCell ref="P93:S94"/>
    <mergeCell ref="C91:E92"/>
    <mergeCell ref="F91:I92"/>
    <mergeCell ref="C93:E94"/>
    <mergeCell ref="C95:E96"/>
    <mergeCell ref="B140:E142"/>
    <mergeCell ref="F140:O140"/>
    <mergeCell ref="F190:I190"/>
    <mergeCell ref="P200:S200"/>
    <mergeCell ref="J157:O158"/>
    <mergeCell ref="P157:S158"/>
    <mergeCell ref="P155:S156"/>
    <mergeCell ref="F157:I158"/>
    <mergeCell ref="F141:I142"/>
    <mergeCell ref="J141:O142"/>
    <mergeCell ref="C207:AA207"/>
    <mergeCell ref="T197:AB197"/>
    <mergeCell ref="T195:AB195"/>
    <mergeCell ref="T196:AB196"/>
    <mergeCell ref="T205:AB205"/>
    <mergeCell ref="T206:AB206"/>
    <mergeCell ref="P205:S205"/>
    <mergeCell ref="T199:AB199"/>
    <mergeCell ref="P203:S203"/>
    <mergeCell ref="P204:S204"/>
    <mergeCell ref="F95:I96"/>
    <mergeCell ref="T67:AB68"/>
    <mergeCell ref="B67:B72"/>
    <mergeCell ref="C67:E68"/>
    <mergeCell ref="C69:E70"/>
    <mergeCell ref="C71:E72"/>
    <mergeCell ref="F71:I72"/>
    <mergeCell ref="J71:O72"/>
    <mergeCell ref="P71:S72"/>
    <mergeCell ref="J79:O80"/>
    <mergeCell ref="AC71:AG72"/>
    <mergeCell ref="AH67:AL68"/>
    <mergeCell ref="F69:I70"/>
    <mergeCell ref="J69:O70"/>
    <mergeCell ref="P69:S70"/>
    <mergeCell ref="T69:AB70"/>
    <mergeCell ref="AC69:AG70"/>
    <mergeCell ref="AH69:AL70"/>
    <mergeCell ref="F67:I68"/>
    <mergeCell ref="J67:O68"/>
    <mergeCell ref="B61:B66"/>
    <mergeCell ref="C61:E62"/>
    <mergeCell ref="F61:I62"/>
    <mergeCell ref="J61:O62"/>
    <mergeCell ref="C65:E66"/>
    <mergeCell ref="F65:I66"/>
    <mergeCell ref="J65:O66"/>
    <mergeCell ref="F63:I64"/>
    <mergeCell ref="J63:O64"/>
    <mergeCell ref="C63:E64"/>
    <mergeCell ref="AC61:AG62"/>
    <mergeCell ref="AH55:AL56"/>
    <mergeCell ref="T57:AB58"/>
    <mergeCell ref="AC57:AG58"/>
    <mergeCell ref="AH57:AL58"/>
    <mergeCell ref="AC67:AG68"/>
    <mergeCell ref="F18:H21"/>
    <mergeCell ref="F22:H25"/>
    <mergeCell ref="I18:K21"/>
    <mergeCell ref="I22:K25"/>
    <mergeCell ref="L18:N21"/>
    <mergeCell ref="Z22:AO24"/>
    <mergeCell ref="AM52:AO54"/>
    <mergeCell ref="AC53:AG54"/>
    <mergeCell ref="AM67:AO68"/>
    <mergeCell ref="T65:AB66"/>
    <mergeCell ref="AC65:AG66"/>
    <mergeCell ref="AH65:AL66"/>
    <mergeCell ref="Z18:AO20"/>
    <mergeCell ref="AH63:AL64"/>
    <mergeCell ref="AH53:AL54"/>
    <mergeCell ref="R18:T21"/>
    <mergeCell ref="AC52:AL52"/>
    <mergeCell ref="T63:AB64"/>
    <mergeCell ref="AC63:AG64"/>
    <mergeCell ref="L6:N9"/>
    <mergeCell ref="L10:N13"/>
    <mergeCell ref="L14:N17"/>
    <mergeCell ref="F6:H9"/>
    <mergeCell ref="F10:H13"/>
    <mergeCell ref="I6:K9"/>
    <mergeCell ref="F14:H17"/>
    <mergeCell ref="I10:K13"/>
    <mergeCell ref="I14:K17"/>
    <mergeCell ref="O5:Q5"/>
    <mergeCell ref="R5:T5"/>
    <mergeCell ref="F4:W4"/>
    <mergeCell ref="U5:W5"/>
    <mergeCell ref="L5:N5"/>
    <mergeCell ref="X4:AO5"/>
    <mergeCell ref="R6:T9"/>
    <mergeCell ref="R10:T13"/>
    <mergeCell ref="U6:W9"/>
    <mergeCell ref="U10:W13"/>
    <mergeCell ref="Z10:AO12"/>
    <mergeCell ref="O6:Q9"/>
    <mergeCell ref="O10:Q13"/>
    <mergeCell ref="O18:Q21"/>
    <mergeCell ref="O22:Q25"/>
    <mergeCell ref="O14:Q17"/>
    <mergeCell ref="F100:M100"/>
    <mergeCell ref="N100:X100"/>
    <mergeCell ref="L22:N25"/>
    <mergeCell ref="R22:T25"/>
    <mergeCell ref="P61:S62"/>
    <mergeCell ref="T61:AB62"/>
    <mergeCell ref="P63:S64"/>
    <mergeCell ref="P65:S66"/>
    <mergeCell ref="T71:AB72"/>
    <mergeCell ref="P67:S68"/>
    <mergeCell ref="Y100:AF100"/>
    <mergeCell ref="AG100:AM100"/>
    <mergeCell ref="AN100:AO102"/>
    <mergeCell ref="F101:H102"/>
    <mergeCell ref="I101:M102"/>
    <mergeCell ref="N101:P102"/>
    <mergeCell ref="Q101:X102"/>
    <mergeCell ref="Y101:AA102"/>
    <mergeCell ref="AB101:AF102"/>
    <mergeCell ref="AG101:AI102"/>
    <mergeCell ref="AJ101:AM102"/>
    <mergeCell ref="B103:B106"/>
    <mergeCell ref="C103:E104"/>
    <mergeCell ref="F103:H104"/>
    <mergeCell ref="I103:M104"/>
    <mergeCell ref="N103:P104"/>
    <mergeCell ref="Q103:X104"/>
    <mergeCell ref="Y103:AA104"/>
    <mergeCell ref="AB103:AF104"/>
    <mergeCell ref="AG103:AI104"/>
    <mergeCell ref="AJ103:AM104"/>
    <mergeCell ref="AN103:AO104"/>
    <mergeCell ref="C105:E106"/>
    <mergeCell ref="F105:H106"/>
    <mergeCell ref="I105:M106"/>
    <mergeCell ref="N105:P106"/>
    <mergeCell ref="Q105:X106"/>
    <mergeCell ref="Y105:AA106"/>
    <mergeCell ref="AB105:AF106"/>
    <mergeCell ref="AG105:AI106"/>
    <mergeCell ref="AJ105:AM106"/>
    <mergeCell ref="AN105:AO106"/>
    <mergeCell ref="B107:B110"/>
    <mergeCell ref="C107:E108"/>
    <mergeCell ref="F107:H108"/>
    <mergeCell ref="I107:M108"/>
    <mergeCell ref="N107:P108"/>
    <mergeCell ref="Q107:X108"/>
    <mergeCell ref="Y107:AA108"/>
    <mergeCell ref="AB107:AF108"/>
    <mergeCell ref="AG107:AI108"/>
    <mergeCell ref="AJ107:AM108"/>
    <mergeCell ref="AN107:AO108"/>
    <mergeCell ref="C109:E110"/>
    <mergeCell ref="F109:H110"/>
    <mergeCell ref="I109:M110"/>
    <mergeCell ref="N109:P110"/>
    <mergeCell ref="Q109:X110"/>
    <mergeCell ref="Y109:AA110"/>
    <mergeCell ref="AB109:AF110"/>
    <mergeCell ref="AG109:AI110"/>
    <mergeCell ref="AJ109:AM110"/>
    <mergeCell ref="AN109:AO110"/>
    <mergeCell ref="B111:B114"/>
    <mergeCell ref="C111:E112"/>
    <mergeCell ref="F111:H112"/>
    <mergeCell ref="I111:M112"/>
    <mergeCell ref="N111:P112"/>
    <mergeCell ref="Q111:X112"/>
    <mergeCell ref="Y111:AA112"/>
    <mergeCell ref="AB111:AF112"/>
    <mergeCell ref="AG111:AI112"/>
    <mergeCell ref="AJ111:AM112"/>
    <mergeCell ref="AN111:AO112"/>
    <mergeCell ref="C113:E114"/>
    <mergeCell ref="F113:H114"/>
    <mergeCell ref="I113:M114"/>
    <mergeCell ref="N113:P114"/>
    <mergeCell ref="Q113:X114"/>
    <mergeCell ref="Y113:AA114"/>
    <mergeCell ref="AB113:AF114"/>
    <mergeCell ref="AG113:AI114"/>
    <mergeCell ref="AJ113:AM114"/>
    <mergeCell ref="AN113:AO114"/>
    <mergeCell ref="B115:B118"/>
    <mergeCell ref="C115:E116"/>
    <mergeCell ref="F115:H116"/>
    <mergeCell ref="I115:M116"/>
    <mergeCell ref="N115:P116"/>
    <mergeCell ref="Q115:X116"/>
    <mergeCell ref="Y115:AA116"/>
    <mergeCell ref="AB115:AF116"/>
    <mergeCell ref="AG115:AI116"/>
    <mergeCell ref="AJ115:AM116"/>
    <mergeCell ref="AN115:AO116"/>
    <mergeCell ref="C117:E118"/>
    <mergeCell ref="F117:H118"/>
    <mergeCell ref="I117:M118"/>
    <mergeCell ref="N117:P118"/>
    <mergeCell ref="Q117:X118"/>
    <mergeCell ref="Y117:AA118"/>
    <mergeCell ref="AB117:AF118"/>
    <mergeCell ref="AG117:AI118"/>
    <mergeCell ref="AJ117:AM118"/>
    <mergeCell ref="AN117:AO118"/>
    <mergeCell ref="B119:B122"/>
    <mergeCell ref="C119:E120"/>
    <mergeCell ref="F119:H120"/>
    <mergeCell ref="I119:M120"/>
    <mergeCell ref="N119:P120"/>
    <mergeCell ref="Q119:X120"/>
    <mergeCell ref="Y119:AA120"/>
    <mergeCell ref="AB119:AF120"/>
    <mergeCell ref="AG119:AI120"/>
    <mergeCell ref="AJ119:AM120"/>
    <mergeCell ref="AN119:AO120"/>
    <mergeCell ref="C121:E122"/>
    <mergeCell ref="F121:H122"/>
    <mergeCell ref="I121:M122"/>
    <mergeCell ref="N121:P122"/>
    <mergeCell ref="Q121:X122"/>
    <mergeCell ref="Y121:AA122"/>
    <mergeCell ref="AB121:AF122"/>
    <mergeCell ref="AG121:AI122"/>
    <mergeCell ref="AJ121:AM122"/>
    <mergeCell ref="AN121:AO122"/>
    <mergeCell ref="B123:B126"/>
    <mergeCell ref="C123:E124"/>
    <mergeCell ref="F123:H124"/>
    <mergeCell ref="I123:M124"/>
    <mergeCell ref="N123:P124"/>
    <mergeCell ref="Q123:X124"/>
    <mergeCell ref="Y123:AA124"/>
    <mergeCell ref="AB123:AF124"/>
    <mergeCell ref="AG123:AI124"/>
    <mergeCell ref="AJ123:AM124"/>
    <mergeCell ref="AN123:AO124"/>
    <mergeCell ref="C125:E126"/>
    <mergeCell ref="F125:H126"/>
    <mergeCell ref="I125:M126"/>
    <mergeCell ref="N125:P126"/>
    <mergeCell ref="Q125:X126"/>
    <mergeCell ref="Y125:AA126"/>
    <mergeCell ref="AB125:AF126"/>
    <mergeCell ref="AG161:AM161"/>
    <mergeCell ref="C159:AA159"/>
    <mergeCell ref="B153:E154"/>
    <mergeCell ref="B155:E156"/>
    <mergeCell ref="B157:E158"/>
    <mergeCell ref="T153:AB154"/>
    <mergeCell ref="T155:AB156"/>
    <mergeCell ref="F161:M161"/>
    <mergeCell ref="N161:X161"/>
    <mergeCell ref="Y161:AF161"/>
    <mergeCell ref="AN161:AO163"/>
    <mergeCell ref="F162:H163"/>
    <mergeCell ref="B99:F99"/>
    <mergeCell ref="C128:AO129"/>
    <mergeCell ref="C130:AO131"/>
    <mergeCell ref="AG125:AI126"/>
    <mergeCell ref="AJ125:AM126"/>
    <mergeCell ref="AN125:AO126"/>
    <mergeCell ref="C127:AA127"/>
    <mergeCell ref="B161:E163"/>
    <mergeCell ref="I162:M163"/>
    <mergeCell ref="N162:P163"/>
    <mergeCell ref="Q162:X163"/>
    <mergeCell ref="Y162:AA163"/>
    <mergeCell ref="AB162:AF163"/>
    <mergeCell ref="AG162:AI163"/>
    <mergeCell ref="AJ162:AM163"/>
    <mergeCell ref="B164:E165"/>
    <mergeCell ref="F164:H165"/>
    <mergeCell ref="I164:M165"/>
    <mergeCell ref="N164:P165"/>
    <mergeCell ref="Q164:X165"/>
    <mergeCell ref="Y164:AA165"/>
    <mergeCell ref="AB164:AF165"/>
    <mergeCell ref="AG164:AI165"/>
    <mergeCell ref="AJ164:AM165"/>
    <mergeCell ref="AN164:AO165"/>
    <mergeCell ref="B166:E167"/>
    <mergeCell ref="F166:H167"/>
    <mergeCell ref="I166:M167"/>
    <mergeCell ref="N166:P167"/>
    <mergeCell ref="Q166:X167"/>
    <mergeCell ref="Y166:AA167"/>
    <mergeCell ref="AB166:AF167"/>
    <mergeCell ref="AG166:AI167"/>
    <mergeCell ref="AJ166:AM167"/>
    <mergeCell ref="AN166:AO167"/>
    <mergeCell ref="B168:E169"/>
    <mergeCell ref="F168:H169"/>
    <mergeCell ref="I168:M169"/>
    <mergeCell ref="N168:P169"/>
    <mergeCell ref="Q168:X169"/>
    <mergeCell ref="Y168:AA169"/>
    <mergeCell ref="AB168:AF169"/>
    <mergeCell ref="AG168:AI169"/>
    <mergeCell ref="AJ168:AM169"/>
    <mergeCell ref="AN168:AO169"/>
    <mergeCell ref="B170:E171"/>
    <mergeCell ref="F170:H171"/>
    <mergeCell ref="I170:M171"/>
    <mergeCell ref="N170:P171"/>
    <mergeCell ref="Q170:X171"/>
    <mergeCell ref="Y170:AA171"/>
    <mergeCell ref="AB170:AF171"/>
    <mergeCell ref="AG170:AI171"/>
    <mergeCell ref="AJ170:AM171"/>
    <mergeCell ref="AN170:AO171"/>
    <mergeCell ref="B172:E173"/>
    <mergeCell ref="F172:H173"/>
    <mergeCell ref="I172:M173"/>
    <mergeCell ref="N172:P173"/>
    <mergeCell ref="Q172:X173"/>
    <mergeCell ref="Y172:AA173"/>
    <mergeCell ref="AB172:AF173"/>
    <mergeCell ref="AG172:AI173"/>
    <mergeCell ref="AJ172:AM173"/>
    <mergeCell ref="AN172:AO173"/>
    <mergeCell ref="B174:E175"/>
    <mergeCell ref="F174:H175"/>
    <mergeCell ref="I174:M175"/>
    <mergeCell ref="N174:P175"/>
    <mergeCell ref="Q174:X175"/>
    <mergeCell ref="Y174:AA175"/>
    <mergeCell ref="AB174:AF175"/>
    <mergeCell ref="AG174:AI175"/>
    <mergeCell ref="AJ174:AM175"/>
    <mergeCell ref="AN174:AO175"/>
    <mergeCell ref="B176:E177"/>
    <mergeCell ref="F176:H177"/>
    <mergeCell ref="I176:M177"/>
    <mergeCell ref="N176:P177"/>
    <mergeCell ref="Q176:X177"/>
    <mergeCell ref="Y176:AA177"/>
    <mergeCell ref="AB176:AF177"/>
    <mergeCell ref="AG176:AI177"/>
    <mergeCell ref="AJ176:AM177"/>
    <mergeCell ref="AN176:AO177"/>
    <mergeCell ref="B178:E179"/>
    <mergeCell ref="F178:H179"/>
    <mergeCell ref="I178:M179"/>
    <mergeCell ref="N178:P179"/>
    <mergeCell ref="Q178:X179"/>
    <mergeCell ref="Y178:AA179"/>
    <mergeCell ref="AB178:AF179"/>
    <mergeCell ref="AG178:AI179"/>
    <mergeCell ref="AJ178:AM179"/>
    <mergeCell ref="AN178:AO179"/>
    <mergeCell ref="C182:AO182"/>
    <mergeCell ref="B209:E211"/>
    <mergeCell ref="F209:M209"/>
    <mergeCell ref="N209:X209"/>
    <mergeCell ref="Y209:AF209"/>
    <mergeCell ref="AG209:AM209"/>
    <mergeCell ref="AN209:AO211"/>
    <mergeCell ref="F210:H211"/>
    <mergeCell ref="I210:M211"/>
    <mergeCell ref="N210:P211"/>
    <mergeCell ref="Q210:X211"/>
    <mergeCell ref="Y210:AA211"/>
    <mergeCell ref="AB210:AF211"/>
    <mergeCell ref="AG210:AI211"/>
    <mergeCell ref="AJ210:AM211"/>
    <mergeCell ref="B212:E213"/>
    <mergeCell ref="F212:H213"/>
    <mergeCell ref="I212:M213"/>
    <mergeCell ref="N212:P213"/>
    <mergeCell ref="Q212:X213"/>
    <mergeCell ref="Y212:AA213"/>
    <mergeCell ref="AB212:AF213"/>
    <mergeCell ref="AG212:AI213"/>
    <mergeCell ref="AJ212:AM213"/>
    <mergeCell ref="AN212:AO213"/>
    <mergeCell ref="B214:E215"/>
    <mergeCell ref="F214:H215"/>
    <mergeCell ref="I214:M215"/>
    <mergeCell ref="N214:P215"/>
    <mergeCell ref="Q214:X215"/>
    <mergeCell ref="Y214:AA215"/>
    <mergeCell ref="AB214:AF215"/>
    <mergeCell ref="AG214:AI215"/>
    <mergeCell ref="AJ214:AM215"/>
    <mergeCell ref="AN214:AO215"/>
    <mergeCell ref="B216:E217"/>
    <mergeCell ref="F216:H217"/>
    <mergeCell ref="I216:M217"/>
    <mergeCell ref="N216:P217"/>
    <mergeCell ref="Q216:X217"/>
    <mergeCell ref="Y216:AA217"/>
    <mergeCell ref="AB216:AF217"/>
    <mergeCell ref="AG216:AI217"/>
    <mergeCell ref="AJ216:AM217"/>
    <mergeCell ref="AN216:AO217"/>
    <mergeCell ref="B218:E219"/>
    <mergeCell ref="F218:H219"/>
    <mergeCell ref="I218:M219"/>
    <mergeCell ref="N218:P219"/>
    <mergeCell ref="Q218:X219"/>
    <mergeCell ref="Y218:AA219"/>
    <mergeCell ref="AB218:AF219"/>
    <mergeCell ref="AG218:AI219"/>
    <mergeCell ref="AJ218:AM219"/>
    <mergeCell ref="AN218:AO219"/>
    <mergeCell ref="B220:E221"/>
    <mergeCell ref="F220:H221"/>
    <mergeCell ref="I220:M221"/>
    <mergeCell ref="N220:P221"/>
    <mergeCell ref="Q220:X221"/>
    <mergeCell ref="Y220:AA221"/>
    <mergeCell ref="AB220:AF221"/>
    <mergeCell ref="AG220:AI221"/>
    <mergeCell ref="AJ220:AM221"/>
    <mergeCell ref="AN220:AO221"/>
    <mergeCell ref="B222:E223"/>
    <mergeCell ref="F222:H223"/>
    <mergeCell ref="I222:M223"/>
    <mergeCell ref="N222:P223"/>
    <mergeCell ref="Q222:X223"/>
    <mergeCell ref="Y222:AA223"/>
    <mergeCell ref="AB222:AF223"/>
    <mergeCell ref="C226:AO226"/>
    <mergeCell ref="AG222:AI223"/>
    <mergeCell ref="AJ222:AM223"/>
    <mergeCell ref="AN222:AO223"/>
    <mergeCell ref="C224:AA224"/>
  </mergeCells>
  <printOptions/>
  <pageMargins left="0.984251968503937" right="0.5905511811023623" top="0.6299212598425197" bottom="0.4724409448818898" header="0.4330708661417323" footer="0.31496062992125984"/>
  <pageSetup fitToHeight="0" fitToWidth="1" horizontalDpi="600" verticalDpi="600" orientation="portrait" paperSize="9" scale="96" r:id="rId2"/>
  <headerFooter alignWithMargins="0">
    <oddFooter xml:space="preserve">&amp;C&amp;P+6 </oddFooter>
  </headerFooter>
  <rowBreaks count="5" manualBreakCount="5">
    <brk id="47" max="255" man="1"/>
    <brk id="97" max="41" man="1"/>
    <brk id="136" max="255" man="1"/>
    <brk id="182" max="255" man="1"/>
    <brk id="2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2006-12-18T01:02:45Z</cp:lastPrinted>
  <dcterms:created xsi:type="dcterms:W3CDTF">2002-07-26T07:02:18Z</dcterms:created>
  <dcterms:modified xsi:type="dcterms:W3CDTF">2006-12-18T01:18:49Z</dcterms:modified>
  <cp:category/>
  <cp:version/>
  <cp:contentType/>
  <cp:contentStatus/>
</cp:coreProperties>
</file>